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1385" windowHeight="8325"/>
  </bookViews>
  <sheets>
    <sheet name="Feuil1" sheetId="1" r:id="rId1"/>
  </sheets>
  <definedNames>
    <definedName name="_xlnm.Print_Area" localSheetId="0">Feuil1!$A$1:$BG$1051</definedName>
  </definedNames>
  <calcPr calcId="125725"/>
</workbook>
</file>

<file path=xl/calcChain.xml><?xml version="1.0" encoding="utf-8"?>
<calcChain xmlns="http://schemas.openxmlformats.org/spreadsheetml/2006/main">
  <c r="AI95" i="1"/>
  <c r="AT414"/>
  <c r="BD737"/>
  <c r="AY772"/>
  <c r="AO659"/>
  <c r="BC553"/>
  <c r="U556"/>
  <c r="BC555"/>
  <c r="L104"/>
  <c r="AL167"/>
  <c r="AT778"/>
  <c r="AX781"/>
  <c r="A825" s="1"/>
  <c r="AU270"/>
  <c r="AZ252"/>
  <c r="U573"/>
  <c r="U578"/>
  <c r="AL229"/>
  <c r="AL182"/>
  <c r="AL170"/>
  <c r="AI537"/>
  <c r="AI514"/>
  <c r="AI444"/>
  <c r="AI384"/>
  <c r="Y327"/>
  <c r="L327"/>
  <c r="AB361"/>
  <c r="AB356"/>
  <c r="AU229"/>
  <c r="AU182"/>
  <c r="AU170"/>
  <c r="AU167"/>
  <c r="P546"/>
  <c r="AT546"/>
  <c r="AU238"/>
  <c r="AT537"/>
  <c r="AT444"/>
  <c r="AT384"/>
  <c r="Q670"/>
  <c r="AT514"/>
  <c r="T670"/>
  <c r="G634"/>
  <c r="AV648"/>
  <c r="AC648"/>
  <c r="AR339"/>
  <c r="AR335"/>
  <c r="L106"/>
  <c r="AX827"/>
  <c r="Y330"/>
  <c r="L330"/>
  <c r="AG312"/>
  <c r="AV312"/>
  <c r="AX293"/>
  <c r="AG293"/>
  <c r="P293"/>
  <c r="N300"/>
  <c r="AW293"/>
  <c r="O293"/>
  <c r="AZ254"/>
  <c r="AZ268"/>
  <c r="AZ266"/>
  <c r="AZ262"/>
  <c r="AZ258"/>
  <c r="AZ264"/>
  <c r="AZ260"/>
  <c r="AZ256"/>
  <c r="AT531"/>
  <c r="AU201"/>
  <c r="AT508"/>
  <c r="AT486"/>
  <c r="AT492"/>
  <c r="AT434"/>
  <c r="AT374"/>
  <c r="AT404"/>
  <c r="N361"/>
  <c r="AT465"/>
  <c r="AT471"/>
  <c r="AT474"/>
  <c r="AT478" s="1"/>
  <c r="AU223" s="1"/>
  <c r="AE303"/>
  <c r="AV286"/>
  <c r="AV300" s="1"/>
  <c r="AE300"/>
  <c r="AL188"/>
  <c r="AI377"/>
  <c r="AI511"/>
  <c r="AI440"/>
  <c r="AI361"/>
  <c r="AI356"/>
  <c r="AT499"/>
  <c r="AU226" s="1"/>
  <c r="AT495"/>
  <c r="AU179"/>
  <c r="AI534"/>
  <c r="AT387"/>
  <c r="AT390"/>
  <c r="AT417"/>
  <c r="AT420"/>
  <c r="AU232"/>
  <c r="AV366"/>
  <c r="AU185"/>
  <c r="AT517"/>
  <c r="AT520"/>
  <c r="AT523"/>
  <c r="AU235" s="1"/>
  <c r="AT540"/>
  <c r="AT543"/>
  <c r="AT447"/>
  <c r="AT450"/>
  <c r="AT453"/>
  <c r="AU173" s="1"/>
  <c r="AT457"/>
  <c r="AU220" s="1"/>
  <c r="A902"/>
  <c r="V948"/>
  <c r="AI468"/>
  <c r="AI489"/>
  <c r="AX904" l="1"/>
  <c r="AX787"/>
  <c r="AN931"/>
  <c r="AE829"/>
  <c r="AK858"/>
  <c r="AM844"/>
  <c r="AX860"/>
  <c r="AI374"/>
  <c r="AI390" s="1"/>
  <c r="AI486"/>
  <c r="AI492" s="1"/>
  <c r="AI465"/>
  <c r="AI471" s="1"/>
  <c r="AI474" s="1"/>
  <c r="AL176" s="1"/>
  <c r="AI404"/>
  <c r="AI420" s="1"/>
  <c r="AI434"/>
  <c r="AI450" s="1"/>
  <c r="AL201"/>
  <c r="W264" s="1"/>
  <c r="AI531"/>
  <c r="AI543" s="1"/>
  <c r="AI546" s="1"/>
  <c r="AL238" s="1"/>
  <c r="AI508"/>
  <c r="AI520" s="1"/>
  <c r="AI523" s="1"/>
  <c r="AL235" s="1"/>
  <c r="AI478"/>
  <c r="AL223" s="1"/>
  <c r="AU176"/>
  <c r="AU241"/>
  <c r="AU191"/>
  <c r="AU204" s="1"/>
  <c r="AU207" s="1"/>
  <c r="AZ270"/>
  <c r="AI495" l="1"/>
  <c r="AL179" s="1"/>
  <c r="AI499"/>
  <c r="AL226" s="1"/>
  <c r="AI453"/>
  <c r="AL173" s="1"/>
  <c r="AI457"/>
  <c r="AL220" s="1"/>
  <c r="AL241"/>
  <c r="W266" s="1"/>
  <c r="W268" s="1"/>
  <c r="AL191" l="1"/>
  <c r="AL204" s="1"/>
  <c r="AL207" s="1"/>
</calcChain>
</file>

<file path=xl/comments1.xml><?xml version="1.0" encoding="utf-8"?>
<comments xmlns="http://schemas.openxmlformats.org/spreadsheetml/2006/main">
  <authors>
    <author>Mario Robichaud</author>
    <author>Marie Caron</author>
  </authors>
  <commentList>
    <comment ref="AK327" authorId="0">
      <text>
        <r>
          <rPr>
            <sz val="12"/>
            <color indexed="81"/>
            <rFont val="Tahoma"/>
            <family val="2"/>
          </rPr>
          <t>ATTENTION, la donnée fournie par le tableau est sur une base mensuel. Prendre ce chiffre X 12 ÷ Nbre de périodes.</t>
        </r>
      </text>
    </comment>
    <comment ref="AV327" authorId="0">
      <text>
        <r>
          <rPr>
            <sz val="12"/>
            <color indexed="81"/>
            <rFont val="Tahoma"/>
            <family val="2"/>
          </rPr>
          <t>ATTENTION, la donnée fournie par le tableau est sur une base mensuel. Prendre ce chiffre X 12 ÷ Nbre de périodes.</t>
        </r>
      </text>
    </comment>
    <comment ref="AK330" authorId="0">
      <text>
        <r>
          <rPr>
            <sz val="12"/>
            <color indexed="81"/>
            <rFont val="Tahoma"/>
            <family val="2"/>
          </rPr>
          <t>ATTENTION, la donnée fournie par le tableau est sur une base mensuel. Prendre ce chiffre X 12 ÷ Nbre de périodes.</t>
        </r>
        <r>
          <rPr>
            <sz val="8"/>
            <color indexed="81"/>
            <rFont val="Tahoma"/>
            <family val="2"/>
          </rPr>
          <t xml:space="preserve">
</t>
        </r>
      </text>
    </comment>
    <comment ref="AV330" authorId="0">
      <text>
        <r>
          <rPr>
            <sz val="12"/>
            <color indexed="81"/>
            <rFont val="Tahoma"/>
            <family val="2"/>
          </rPr>
          <t xml:space="preserve">ATTENTION, la donnée fournie par le tableau est sur une base mensuel. Prendre ce chiffre X 12 ÷ Nbre de périodes.
</t>
        </r>
      </text>
    </comment>
    <comment ref="AV335" authorId="0">
      <text>
        <r>
          <rPr>
            <sz val="12"/>
            <color indexed="81"/>
            <rFont val="Tahoma"/>
            <family val="2"/>
          </rPr>
          <t xml:space="preserve">ATTENTION, la donnée fournie par le tableau est sur une base mensuel. Prendre ce chiffre X 12 ÷ Nbre de périodes.
</t>
        </r>
      </text>
    </comment>
    <comment ref="AV342" authorId="0">
      <text>
        <r>
          <rPr>
            <sz val="12"/>
            <color indexed="81"/>
            <rFont val="Tahoma"/>
            <family val="2"/>
          </rPr>
          <t xml:space="preserve">ATTENTION, la donnée fournie par le tableau est sur une base mensuel. Prendre ce chiffre X 12 ÷ Nbre de périodes.
</t>
        </r>
      </text>
    </comment>
    <comment ref="AV345" authorId="0">
      <text>
        <r>
          <rPr>
            <sz val="12"/>
            <color indexed="81"/>
            <rFont val="Tahoma"/>
            <family val="2"/>
          </rPr>
          <t xml:space="preserve">ATTENTION, la donnée fournie par le tableau est sur une base mensuel. Prendre ce chiffre X 12 ÷ Nbre de périodes.
</t>
        </r>
      </text>
    </comment>
    <comment ref="AV348" authorId="0">
      <text>
        <r>
          <rPr>
            <sz val="12"/>
            <color indexed="81"/>
            <rFont val="Tahoma"/>
            <family val="2"/>
          </rPr>
          <t xml:space="preserve">ATTENTION, la donnée fournie par le tableau est sur une base mensuel. Prendre ce chiffre X 12 ÷ Nbre de périodes.
</t>
        </r>
      </text>
    </comment>
    <comment ref="AT465" authorId="0">
      <text>
        <r>
          <rPr>
            <b/>
            <sz val="8"/>
            <color indexed="81"/>
            <rFont val="Tahoma"/>
            <family val="2"/>
          </rPr>
          <t>Si vous avez ajouté un X dans les cases frère ou sœur de la page 4 au bout du nom de l'employé(E), le salaire régulier n'apparaîtra pas et les calculs de l'A.-E. ne s'effectueront pas.</t>
        </r>
      </text>
    </comment>
    <comment ref="AT486" authorId="0">
      <text>
        <r>
          <rPr>
            <b/>
            <sz val="8"/>
            <color indexed="81"/>
            <rFont val="Tahoma"/>
            <family val="2"/>
          </rPr>
          <t>Si vous avez ajouté un X dans les cases frère ou sœur de la page 4 au bout du nom de l'employé(E.), le salaire régulier n'apparaîtra pas et les calculs du RQAP ne s'effectueront pas.</t>
        </r>
      </text>
    </comment>
    <comment ref="CE1280" authorId="1">
      <text>
        <r>
          <rPr>
            <b/>
            <sz val="8"/>
            <color indexed="81"/>
            <rFont val="Tahoma"/>
            <family val="2"/>
          </rPr>
          <t>Nombre : Pour être certaine que j'ai mis les fabriques à jour après les fusions.</t>
        </r>
        <r>
          <rPr>
            <sz val="8"/>
            <color indexed="81"/>
            <rFont val="Tahoma"/>
            <family val="2"/>
          </rPr>
          <t xml:space="preserve">
En jaune (fusions) en janvier voir avec Mario pour les enlever.</t>
        </r>
      </text>
    </comment>
    <comment ref="CF1282" authorId="1">
      <text>
        <r>
          <rPr>
            <sz val="8"/>
            <color indexed="81"/>
            <rFont val="Tahoma"/>
            <family val="2"/>
          </rPr>
          <t xml:space="preserve">Vérifier s'il y a des fusions de paroisses et mettre en ordre alpha St avant et Ste après voir colonne Y etc. 
Faire le tri dans Économe\Fabrique\liste des fabriques
</t>
        </r>
      </text>
    </comment>
  </commentList>
</comments>
</file>

<file path=xl/sharedStrings.xml><?xml version="1.0" encoding="utf-8"?>
<sst xmlns="http://schemas.openxmlformats.org/spreadsheetml/2006/main" count="747" uniqueCount="527">
  <si>
    <t>FORMULAIRE POUR ÉTABLIR LA PAIE</t>
  </si>
  <si>
    <t>Curé,</t>
  </si>
  <si>
    <t>Vicaire,</t>
  </si>
  <si>
    <t>Administrateur paroissial,</t>
  </si>
  <si>
    <t>Collaborateur</t>
  </si>
  <si>
    <t>et AgentE de pastorale</t>
  </si>
  <si>
    <t>ü</t>
  </si>
  <si>
    <t>GRILLES DE CALCUL</t>
  </si>
  <si>
    <t>LE LOGEMENT AU PLAN FISCAL</t>
  </si>
  <si>
    <t>LA COMPTABILITÉ DES SALAIRES</t>
  </si>
  <si>
    <r>
      <t xml:space="preserve">Prenez note qu'à partir du 1er janvier de chaque année, il faut recalculer les retenues à la source ainsi que les avantages sociaux puisque les tables des retenues à la source du Québec (impôt provincial, RRQ, RQAP) et du Canada (impôt fédéral et Assurance-Emploi) </t>
    </r>
    <r>
      <rPr>
        <b/>
        <i/>
        <sz val="16"/>
        <color indexed="8"/>
        <rFont val="Times New Roman"/>
        <family val="1"/>
      </rPr>
      <t>changent annuellement</t>
    </r>
    <r>
      <rPr>
        <i/>
        <sz val="16"/>
        <color indexed="8"/>
        <rFont val="Times New Roman"/>
        <family val="1"/>
      </rPr>
      <t>.</t>
    </r>
  </si>
  <si>
    <t>TABLE DES MATIÈRES</t>
  </si>
  <si>
    <t>PAGE</t>
  </si>
  <si>
    <t>PETITS RAPPELS</t>
  </si>
  <si>
    <t>BLOC I</t>
  </si>
  <si>
    <t>BLOC II</t>
  </si>
  <si>
    <t>BLOC III</t>
  </si>
  <si>
    <t>BLOC IV</t>
  </si>
  <si>
    <t>BLOC V</t>
  </si>
  <si>
    <t>N’hésitez pas à nous faire parvenir vos commentaires. Aussi, si vous avez des questions, contactez-nous!</t>
  </si>
  <si>
    <t>Merci de votre collaboration,</t>
  </si>
  <si>
    <t>A.E. et RQAP</t>
  </si>
  <si>
    <t>Ne pas inclure la partie REER A.I. parce que les cotisations de l’employeur au REER collectif de l’employé comportent un accès réglementé ne permettant pas à un employé de retirer les montants avant de prendre sa retraite ou de cesser d’être employé sauf si l’employé retire un montant du REER en vertu du RAP ou du REEP.</t>
  </si>
  <si>
    <t>LOGEMENT DU CURÉ</t>
  </si>
  <si>
    <t>Pour la période du</t>
  </si>
  <si>
    <t>au</t>
  </si>
  <si>
    <t>janvier</t>
  </si>
  <si>
    <t>février</t>
  </si>
  <si>
    <t>mars</t>
  </si>
  <si>
    <t>avril</t>
  </si>
  <si>
    <t>mai</t>
  </si>
  <si>
    <t>juin</t>
  </si>
  <si>
    <t>juillet</t>
  </si>
  <si>
    <t>août</t>
  </si>
  <si>
    <t>septembre</t>
  </si>
  <si>
    <t>octobre</t>
  </si>
  <si>
    <t>novembre</t>
  </si>
  <si>
    <t>décembre</t>
  </si>
  <si>
    <t>Nom de la Fabrique (Employeur) :</t>
  </si>
  <si>
    <t>Bon-Pasteur</t>
  </si>
  <si>
    <t>La Nativité-de-la-B.V.M. (Bécancour)</t>
  </si>
  <si>
    <t>La Visitation-de-la-B.V.M.</t>
  </si>
  <si>
    <t>N.-D.-des-Sept-Douleurs (N.-D.-de-Pierreville)</t>
  </si>
  <si>
    <t>Notre-Dame-de-la-Paix</t>
  </si>
  <si>
    <t>Précieux-Sang</t>
  </si>
  <si>
    <t>Sacré-Cœur-de Jésus (Lemieux)</t>
  </si>
  <si>
    <t>St-Antoine (Baie-du-Febvre)</t>
  </si>
  <si>
    <t>St-Bonaventure</t>
  </si>
  <si>
    <t>St-Célestin</t>
  </si>
  <si>
    <t>St-Christophe d'Arthabaska</t>
  </si>
  <si>
    <t>St-David</t>
  </si>
  <si>
    <t>St-Edmond</t>
  </si>
  <si>
    <t>St-Édouard (Gentilly)</t>
  </si>
  <si>
    <t>St-Elphège</t>
  </si>
  <si>
    <t>St-Eugène</t>
  </si>
  <si>
    <t>St-Eusèbe (Princeville)</t>
  </si>
  <si>
    <t>St-François-d'Assise</t>
  </si>
  <si>
    <t>St-François-de-Sales (Odanak)</t>
  </si>
  <si>
    <t>St-François-Xavier (St-François-du-Lac)</t>
  </si>
  <si>
    <t>St-Frère-André</t>
  </si>
  <si>
    <t>St-Fulgence (Durham Sud)</t>
  </si>
  <si>
    <t>St-Gérard-Majella</t>
  </si>
  <si>
    <t>St-Germain</t>
  </si>
  <si>
    <t>St-Grégoire</t>
  </si>
  <si>
    <t>St-Guillaume</t>
  </si>
  <si>
    <t>St-Jean l'Évangéliste (Wickham)</t>
  </si>
  <si>
    <t>St-Jean-Baptiste (Nicolet)</t>
  </si>
  <si>
    <t xml:space="preserve">St-Jean-de-Brébeuf </t>
  </si>
  <si>
    <t>St-Joseph (Manseau)</t>
  </si>
  <si>
    <t>St-Louis</t>
  </si>
  <si>
    <t>St-Luc</t>
  </si>
  <si>
    <t>St-Médard (Warwick)</t>
  </si>
  <si>
    <t>St-Michel (Yamaska)</t>
  </si>
  <si>
    <t>St-Nicéphore</t>
  </si>
  <si>
    <t>St-Norbert (Norbertville)</t>
  </si>
  <si>
    <t>St-Patrice (Tingwick)</t>
  </si>
  <si>
    <t>St-Pie-de-Guire (St-Pie V)</t>
  </si>
  <si>
    <t>St-Pierre Apôtre (L’Avenir)</t>
  </si>
  <si>
    <t>St-Pierre Apôtre (St-Pierre-les-Becquets</t>
  </si>
  <si>
    <t>St-Rémi</t>
  </si>
  <si>
    <t>St-Rosaire</t>
  </si>
  <si>
    <t>St-Samuel</t>
  </si>
  <si>
    <t>St-Sylvère</t>
  </si>
  <si>
    <t>St-Thomas (Pierreville)</t>
  </si>
  <si>
    <t>St-Valère</t>
  </si>
  <si>
    <t>St-Zéphirin</t>
  </si>
  <si>
    <t>Ste-Angèle-de-Laval</t>
  </si>
  <si>
    <t>Ste-Anne-du-Sault (Daveluyville)</t>
  </si>
  <si>
    <t>Ste-Cécile-de-Lévrard</t>
  </si>
  <si>
    <t>Ste-Christine</t>
  </si>
  <si>
    <t>Ste-Gertrude</t>
  </si>
  <si>
    <t>Ste-Hélène</t>
  </si>
  <si>
    <t>Ste-Jeanne-d’Arc (Lefebvre)</t>
  </si>
  <si>
    <t>Ste-Marguerite-Bourgeoys</t>
  </si>
  <si>
    <t>Ste-Marie</t>
  </si>
  <si>
    <t>Ste-Monique</t>
  </si>
  <si>
    <t>Ste-Sophie</t>
  </si>
  <si>
    <t>Ste-Victoire</t>
  </si>
  <si>
    <t>Unité :</t>
  </si>
  <si>
    <t>N.-D.-de-l’Espérance</t>
  </si>
  <si>
    <t>Les Saints-Apôtres</t>
  </si>
  <si>
    <t>La Source</t>
  </si>
  <si>
    <t>Des Quatre Vents</t>
  </si>
  <si>
    <t>La Fraternité</t>
  </si>
  <si>
    <t>Des Moissons</t>
  </si>
  <si>
    <t>Le Semeur</t>
  </si>
  <si>
    <t>Emmaüs</t>
  </si>
  <si>
    <t>Le Jourdain</t>
  </si>
  <si>
    <t>L'Eau Vive</t>
  </si>
  <si>
    <t>N.-D.-des-Rivages</t>
  </si>
  <si>
    <t>Les Blés d'Or</t>
  </si>
  <si>
    <t>Arthabaska/St-Paul</t>
  </si>
  <si>
    <t>St-Paul Apôtre (St-Paul-de Cheser/Chesterville)</t>
  </si>
  <si>
    <t>Curé</t>
  </si>
  <si>
    <t>Laïc</t>
  </si>
  <si>
    <t>Nom de l’employéE :</t>
  </si>
  <si>
    <t>Sœur</t>
  </si>
  <si>
    <t>Frère</t>
  </si>
  <si>
    <t>X</t>
  </si>
  <si>
    <t>Adresse de l’employéE :</t>
  </si>
  <si>
    <t>Téléphone :</t>
  </si>
  <si>
    <t xml:space="preserve">Date début du contrat : </t>
  </si>
  <si>
    <t>/</t>
  </si>
  <si>
    <t>Date fin du contrat :</t>
  </si>
  <si>
    <t>Nombre de périodes de paie annuelle :</t>
  </si>
  <si>
    <t>Total des déductions des retenues sur la paie périodique</t>
  </si>
  <si>
    <t>Prêtres</t>
  </si>
  <si>
    <t>Laïcs</t>
  </si>
  <si>
    <t>Impôt fédéral à payer</t>
  </si>
  <si>
    <t>+</t>
  </si>
  <si>
    <t>=</t>
  </si>
  <si>
    <t>Impôt provincial à payer</t>
  </si>
  <si>
    <t>RRQ part de l’employéE</t>
  </si>
  <si>
    <t>Assurance-Emploi (A-E) part de l’employéE</t>
  </si>
  <si>
    <t>Assurance collective part de l’employéE
(s’il y a retenue sur la paie)</t>
  </si>
  <si>
    <t>REER part de l’employéE</t>
  </si>
  <si>
    <t>Logement (par paie)</t>
  </si>
  <si>
    <t>Total des retenues sur la paie périodique</t>
  </si>
  <si>
    <r>
      <t xml:space="preserve">Total des retenues sur la </t>
    </r>
    <r>
      <rPr>
        <b/>
        <u/>
        <sz val="12"/>
        <color indexed="8"/>
        <rFont val="Times New Roman"/>
        <family val="1"/>
      </rPr>
      <t>paie périodique</t>
    </r>
  </si>
  <si>
    <t>Calcul de la paie</t>
  </si>
  <si>
    <t>MOINS</t>
  </si>
  <si>
    <t>Salaire global brut</t>
  </si>
  <si>
    <t>Total du salaire régulier net</t>
  </si>
  <si>
    <t>SALAIRES</t>
  </si>
  <si>
    <t>Montants périodiques</t>
  </si>
  <si>
    <t>Salaire annuel
Global</t>
  </si>
  <si>
    <t>Logement</t>
  </si>
  <si>
    <t>Salaire                                Régulier</t>
  </si>
  <si>
    <t>Inscrire les montants</t>
  </si>
  <si>
    <t>÷</t>
  </si>
  <si>
    <t>Salaire 
Annuel</t>
  </si>
  <si>
    <t>ASSURANCE COLLECTIVE (PAR PÉRIODE DE PAIE)</t>
  </si>
  <si>
    <t>Prêtres et Laïcs</t>
  </si>
  <si>
    <t>Coût de l’ass. coll. équivalent sur une
une base annuelle</t>
  </si>
  <si>
    <t>Part
employéE</t>
  </si>
  <si>
    <t>Part
employeur</t>
  </si>
  <si>
    <r>
      <t>Avantages imposables</t>
    </r>
    <r>
      <rPr>
        <sz val="12"/>
        <color indexed="8"/>
        <rFont val="Times New Roman"/>
        <family val="1"/>
      </rPr>
      <t xml:space="preserve"> :  </t>
    </r>
  </si>
  <si>
    <t xml:space="preserve"> =</t>
  </si>
  <si>
    <t xml:space="preserve">REER    </t>
  </si>
  <si>
    <t>AgentE  de pastorale seulement   (PAR PÉRIODE DE PAIE)</t>
  </si>
  <si>
    <t>Part de l’employeur</t>
  </si>
  <si>
    <t>Part de l’employéE</t>
  </si>
  <si>
    <t>Avantages imposables</t>
  </si>
  <si>
    <t>IMPÔT PROVINCIAL</t>
  </si>
  <si>
    <t>(PAR PÉRIODE DE PAIE)</t>
  </si>
  <si>
    <t>Salaire régulier</t>
  </si>
  <si>
    <t>Logement (presbytère) **</t>
  </si>
  <si>
    <t>Ass. collective A.I.</t>
  </si>
  <si>
    <t>REER  Part employéE</t>
  </si>
  <si>
    <t>Revenu imposable par période de paie</t>
  </si>
  <si>
    <r>
      <rPr>
        <b/>
        <sz val="12"/>
        <color indexed="8"/>
        <rFont val="Times New Roman"/>
        <family val="1"/>
      </rPr>
      <t xml:space="preserve">Impôt provincial retenu
</t>
    </r>
    <r>
      <rPr>
        <sz val="12"/>
        <color indexed="8"/>
        <rFont val="Times New Roman"/>
        <family val="1"/>
      </rPr>
      <t>par période de paie</t>
    </r>
  </si>
  <si>
    <t>IMPÔT FÉDÉRAL</t>
  </si>
  <si>
    <t>RRQ</t>
  </si>
  <si>
    <t>PLUS</t>
  </si>
  <si>
    <t>PLUS
OU
PLUS</t>
  </si>
  <si>
    <t>TOTAL</t>
  </si>
  <si>
    <t>Selon les tables fournies
par le gouvernement</t>
  </si>
  <si>
    <r>
      <rPr>
        <b/>
        <sz val="12"/>
        <color indexed="8"/>
        <rFont val="Times New Roman"/>
        <family val="1"/>
      </rPr>
      <t xml:space="preserve">Impôt fédéral retenu
</t>
    </r>
    <r>
      <rPr>
        <sz val="12"/>
        <color indexed="8"/>
        <rFont val="Times New Roman"/>
        <family val="1"/>
      </rPr>
      <t>par période de paie</t>
    </r>
  </si>
  <si>
    <t>Base de contribution</t>
  </si>
  <si>
    <r>
      <t xml:space="preserve">Part de  </t>
    </r>
    <r>
      <rPr>
        <b/>
        <sz val="12"/>
        <color indexed="8"/>
        <rFont val="Times New Roman"/>
        <family val="1"/>
      </rPr>
      <t>l’employéE</t>
    </r>
  </si>
  <si>
    <r>
      <t>Part de</t>
    </r>
    <r>
      <rPr>
        <b/>
        <sz val="12"/>
        <color indexed="8"/>
        <rFont val="Times New Roman"/>
        <family val="1"/>
      </rPr>
      <t xml:space="preserve"> l’employeur</t>
    </r>
  </si>
  <si>
    <t xml:space="preserve">ASSURANCE EMPLOI (A. E.)     </t>
  </si>
  <si>
    <t xml:space="preserve">FSS        </t>
  </si>
  <si>
    <t xml:space="preserve">CALCUL CSST          </t>
  </si>
  <si>
    <t>Multipliez par</t>
  </si>
  <si>
    <t>Calcul de la CSST</t>
  </si>
  <si>
    <t>Selon le tableau des régimes sociaux pour</t>
  </si>
  <si>
    <t>FSS</t>
  </si>
  <si>
    <t>Répartition du salaire par période entre
les fabriques du regroupement / Unité</t>
  </si>
  <si>
    <t>Montant réclamé
par période</t>
  </si>
  <si>
    <t>Nom des fabriques</t>
  </si>
  <si>
    <r>
      <t>MONTANTS PÉRIODIQUES</t>
    </r>
    <r>
      <rPr>
        <sz val="12"/>
        <color indexed="8"/>
        <rFont val="Times New Roman"/>
        <family val="1"/>
      </rPr>
      <t> :</t>
    </r>
  </si>
  <si>
    <t>Ordonnance  art.4.1 :</t>
  </si>
  <si>
    <t xml:space="preserve">Ordonnance  art.4.2 : </t>
  </si>
  <si>
    <t>Salaire annuel Global :</t>
  </si>
  <si>
    <t>Salaire annuel Régulier :</t>
  </si>
  <si>
    <t>Part de l’employeur  =   part de l’employé</t>
  </si>
  <si>
    <t>ASSURANCE COLLECTIVE</t>
  </si>
  <si>
    <t>REER</t>
  </si>
  <si>
    <r>
      <t xml:space="preserve">Établi à partir du salaire régulier par période </t>
    </r>
    <r>
      <rPr>
        <b/>
        <sz val="12"/>
        <color indexed="8"/>
        <rFont val="Times New Roman"/>
        <family val="1"/>
      </rPr>
      <t xml:space="preserve">plus </t>
    </r>
    <r>
      <rPr>
        <sz val="12"/>
        <color indexed="8"/>
        <rFont val="Times New Roman"/>
        <family val="1"/>
      </rPr>
      <t xml:space="preserve">logement, </t>
    </r>
    <r>
      <rPr>
        <b/>
        <sz val="12"/>
        <color indexed="8"/>
        <rFont val="Times New Roman"/>
        <family val="1"/>
      </rPr>
      <t>plus</t>
    </r>
    <r>
      <rPr>
        <sz val="12"/>
        <color indexed="8"/>
        <rFont val="Times New Roman"/>
        <family val="1"/>
      </rPr>
      <t xml:space="preserve"> assurance collective </t>
    </r>
    <r>
      <rPr>
        <b/>
        <sz val="12"/>
        <color indexed="8"/>
        <rFont val="Times New Roman"/>
        <family val="1"/>
      </rPr>
      <t>A.I.</t>
    </r>
  </si>
  <si>
    <r>
      <t xml:space="preserve">Établi à partir du salaire régulier par période, </t>
    </r>
    <r>
      <rPr>
        <b/>
        <sz val="12"/>
        <color indexed="8"/>
        <rFont val="Times New Roman"/>
        <family val="1"/>
      </rPr>
      <t>plus</t>
    </r>
    <r>
      <rPr>
        <sz val="12"/>
        <color indexed="8"/>
        <rFont val="Times New Roman"/>
        <family val="1"/>
      </rPr>
      <t xml:space="preserve"> assurance collective </t>
    </r>
    <r>
      <rPr>
        <b/>
        <sz val="12"/>
        <color indexed="8"/>
        <rFont val="Times New Roman"/>
        <family val="1"/>
      </rPr>
      <t>A.I., moins</t>
    </r>
    <r>
      <rPr>
        <sz val="12"/>
        <color indexed="8"/>
        <rFont val="Times New Roman"/>
        <family val="1"/>
      </rPr>
      <t xml:space="preserve"> REER part de l’</t>
    </r>
    <r>
      <rPr>
        <b/>
        <sz val="12"/>
        <color indexed="8"/>
        <rFont val="Times New Roman"/>
        <family val="1"/>
      </rPr>
      <t>employéE</t>
    </r>
    <r>
      <rPr>
        <sz val="12"/>
        <color indexed="8"/>
        <rFont val="Times New Roman"/>
        <family val="1"/>
      </rPr>
      <t xml:space="preserve"> par période.</t>
    </r>
  </si>
  <si>
    <t>RQAP</t>
  </si>
  <si>
    <r>
      <t xml:space="preserve">Les prêtres sont assujettis à la cotisation au RQAP. Établi à partir du salaire régulier </t>
    </r>
    <r>
      <rPr>
        <b/>
        <sz val="12"/>
        <color indexed="8"/>
        <rFont val="Times New Roman"/>
        <family val="1"/>
      </rPr>
      <t>plus</t>
    </r>
    <r>
      <rPr>
        <sz val="12"/>
        <color indexed="8"/>
        <rFont val="Times New Roman"/>
        <family val="1"/>
      </rPr>
      <t xml:space="preserve"> logement. SeulEs les membres d’un ordre religieux ayant fait vœu de pauvreté (Frère, Sœur) sont excluEs de cette cotisation.</t>
    </r>
  </si>
  <si>
    <t>Prêtres
(et Sœurs
Frères)</t>
  </si>
  <si>
    <t xml:space="preserve">ASSURANCE EMPLOI (A. E.)  </t>
  </si>
  <si>
    <r>
      <t xml:space="preserve">Les prêtres sont assujettis à la cotisation A.E.. Établi à partir du salaire régulier </t>
    </r>
    <r>
      <rPr>
        <b/>
        <sz val="12"/>
        <color indexed="8"/>
        <rFont val="Times New Roman"/>
        <family val="1"/>
      </rPr>
      <t>plus</t>
    </r>
    <r>
      <rPr>
        <sz val="12"/>
        <color indexed="8"/>
        <rFont val="Times New Roman"/>
        <family val="1"/>
      </rPr>
      <t xml:space="preserve"> logement. SeulEs les membres d’un ordre religieux ayant fait vœu de pauvreté (Frère, Sœur) sont excluEs de cette cotisation.</t>
    </r>
  </si>
  <si>
    <t>Établi à partir du salaire régulier.</t>
  </si>
  <si>
    <r>
      <rPr>
        <b/>
        <sz val="12"/>
        <color indexed="8"/>
        <rFont val="Times New Roman"/>
        <family val="1"/>
      </rPr>
      <t>Part de l’employéE</t>
    </r>
    <r>
      <rPr>
        <sz val="12"/>
        <color indexed="8"/>
        <rFont val="Times New Roman"/>
        <family val="1"/>
      </rPr>
      <t xml:space="preserve"> :
Salaire maximum assurable : 45 900$/an</t>
    </r>
  </si>
  <si>
    <t xml:space="preserve">FSS </t>
  </si>
  <si>
    <t>CALCUL CSST</t>
  </si>
  <si>
    <r>
      <t xml:space="preserve">Établi à partir du salaire régulier </t>
    </r>
    <r>
      <rPr>
        <b/>
        <sz val="12"/>
        <color indexed="8"/>
        <rFont val="Times New Roman"/>
        <family val="1"/>
      </rPr>
      <t>plus</t>
    </r>
    <r>
      <rPr>
        <sz val="12"/>
        <color indexed="8"/>
        <rFont val="Times New Roman"/>
        <family val="1"/>
      </rPr>
      <t xml:space="preserve"> logement (si le curé habite ailleurs qu’au presbytère) </t>
    </r>
    <r>
      <rPr>
        <b/>
        <sz val="12"/>
        <color indexed="8"/>
        <rFont val="Times New Roman"/>
        <family val="1"/>
      </rPr>
      <t>plus</t>
    </r>
    <r>
      <rPr>
        <sz val="12"/>
        <color indexed="8"/>
        <rFont val="Times New Roman"/>
        <family val="1"/>
      </rPr>
      <t xml:space="preserve"> assurance collective </t>
    </r>
    <r>
      <rPr>
        <b/>
        <sz val="12"/>
        <color indexed="8"/>
        <rFont val="Times New Roman"/>
        <family val="1"/>
      </rPr>
      <t>A.I.</t>
    </r>
  </si>
  <si>
    <r>
      <t xml:space="preserve">Établi à partir du salaire régulier </t>
    </r>
    <r>
      <rPr>
        <b/>
        <sz val="12"/>
        <color indexed="8"/>
        <rFont val="Times New Roman"/>
        <family val="1"/>
      </rPr>
      <t>plus</t>
    </r>
    <r>
      <rPr>
        <sz val="12"/>
        <color indexed="8"/>
        <rFont val="Times New Roman"/>
        <family val="1"/>
      </rPr>
      <t xml:space="preserve"> assurance collective </t>
    </r>
    <r>
      <rPr>
        <b/>
        <sz val="12"/>
        <color indexed="8"/>
        <rFont val="Times New Roman"/>
        <family val="1"/>
      </rPr>
      <t>A.I. plus</t>
    </r>
    <r>
      <rPr>
        <sz val="12"/>
        <color indexed="8"/>
        <rFont val="Times New Roman"/>
        <family val="1"/>
      </rPr>
      <t xml:space="preserve"> le REER part de l’employeur
Taux, exemption, minimum et maximum : varie chaque année (à vérifier).
</t>
    </r>
  </si>
  <si>
    <t>ARTICLE DE LA LOI FÉDÉRALE</t>
  </si>
  <si>
    <t>Éléments déductibles</t>
  </si>
  <si>
    <t>(l)</t>
  </si>
  <si>
    <t>Sont déductibles dans le calcul du revenu […] ceux des éléments suivants […] ou la partie des éléments suivants qu’il est raisonnable de considérer comme s’y rapportant :</t>
  </si>
  <si>
    <t>c)</t>
  </si>
  <si>
    <t>Résidence des membres du clergé – lorsque le contribuable, au cours de l’année :</t>
  </si>
  <si>
    <t>( i )</t>
  </si>
  <si>
    <t>d’une part, est membre du clergé ou d’un ordre religieux ou ministre régulier d’une confession religieuse,</t>
  </si>
  <si>
    <t>( ii )</t>
  </si>
  <si>
    <t xml:space="preserve">d’autre part : </t>
  </si>
  <si>
    <t>A)</t>
  </si>
  <si>
    <t>soit dessert un diocèse, une paroisse ou une congrégation,</t>
  </si>
  <si>
    <t>B)</t>
  </si>
  <si>
    <t>soit s’occupe exclusivement et à plein temps du service administratif, du fait de sa nomination par un ordre religieux ou une confession religieuse,</t>
  </si>
  <si>
    <t>le montant, n’excédant pas sa rémunération pour l’année provenant de sa charge ou de son emploi, égal :</t>
  </si>
  <si>
    <t>( iii )</t>
  </si>
  <si>
    <t>soit au total des montants, y compris les montants relatifs aux services publics, inclus dans le calcul de son revenu pour l’année en vertu de l’article 6 relativement à la résidence ou autre logement qu’il a occupé dans le cadre ou en raison de l’exercice de sa charge ou de son emploi, à titre de membre ou ministre qui ainsi dessert un diocèse, une paroisse ou une congrégation, a ainsi la charge d’un diocèse, d’une paroisse ou d’une congrégation ou est ainsi occupé à un service administratif.</t>
  </si>
  <si>
    <t>( iv )</t>
  </si>
  <si>
    <t>Bulletin d’interprétation : Consolidé – IT-141 R Déduction pour la résidence d’un membre du clergé
Concordance L.R.C. : Art.8</t>
  </si>
  <si>
    <t>Selon Revenu Canada, il est préférable de demander une lettre d’autorité à Revenu Canada afin de permettre à l’employeur de réduire la taxation sur le logement.</t>
  </si>
  <si>
    <t>**</t>
  </si>
  <si>
    <t>ARTICLE DE LA LOI PROVINCIALE</t>
  </si>
  <si>
    <t>Avantages accordés par l’employeur</t>
  </si>
  <si>
    <t xml:space="preserve">Avantage
imposable
</t>
  </si>
  <si>
    <t xml:space="preserve">Cases correspondantes
du relevé 1
</t>
  </si>
  <si>
    <t>Logement gratuit ou subventionné fourni à un membre du clergé ou d’un ordre religieux</t>
  </si>
  <si>
    <t>Oui</t>
  </si>
  <si>
    <t>A et V</t>
  </si>
  <si>
    <t>IN-253 (2011-10) p.29</t>
  </si>
  <si>
    <t>Il en va de même pour le calcul du FSS.</t>
  </si>
  <si>
    <t>INFORMATIONS SUPPLÉMENTAIRES</t>
  </si>
  <si>
    <t>LE LOGEMENT</t>
  </si>
  <si>
    <t>Le diocèse, la fabrique ou l’institution doit loger les prêtres qui sont à son service.</t>
  </si>
  <si>
    <t>Ligne 6310 :</t>
  </si>
  <si>
    <t>Ligne 6320 :</t>
  </si>
  <si>
    <t>(pour employéEs de soutien : ligne 6315)</t>
  </si>
  <si>
    <t>T4   -   C A N A D A</t>
  </si>
  <si>
    <t>Case 17 :</t>
  </si>
  <si>
    <t>Note :</t>
  </si>
  <si>
    <t>Case 14 :</t>
  </si>
  <si>
    <t xml:space="preserve">Laïc : </t>
  </si>
  <si>
    <t xml:space="preserve">Prêtre : </t>
  </si>
  <si>
    <r>
      <t xml:space="preserve">salaire régulier </t>
    </r>
    <r>
      <rPr>
        <b/>
        <sz val="12"/>
        <color indexed="8"/>
        <rFont val="Times New Roman"/>
        <family val="1"/>
      </rPr>
      <t>plus</t>
    </r>
    <r>
      <rPr>
        <sz val="12"/>
        <color indexed="8"/>
        <rFont val="Times New Roman"/>
        <family val="1"/>
      </rPr>
      <t xml:space="preserve"> logement pour l’année.</t>
    </r>
  </si>
  <si>
    <t>RRQ payée par l’employéE dans l’année.</t>
  </si>
  <si>
    <t>Case 18 :</t>
  </si>
  <si>
    <t>Assurance-Emploi payée par l’employéE dans l’année.</t>
  </si>
  <si>
    <t>Case 22 :</t>
  </si>
  <si>
    <t>Impôt fédéral retenu sur la paie de l’employéE dans l’année.</t>
  </si>
  <si>
    <t>Case 24 :</t>
  </si>
  <si>
    <t>Gain assurable d’Assurance-Emploi. Inscrire « 0 » s’il n’y a pas de rémunération assurable.</t>
  </si>
  <si>
    <t>salaire régulier.</t>
  </si>
  <si>
    <t>Case 26 :</t>
  </si>
  <si>
    <t>Montant pour calcul du RRQ. Inscrire « 0 » en l’absence de gain ouvrant droit à pension.</t>
  </si>
  <si>
    <t>Prêtre :</t>
  </si>
  <si>
    <t>Case 28 :</t>
  </si>
  <si>
    <t>Case 55 :</t>
  </si>
  <si>
    <t>RQAP payée par l’employéE dans l’année.</t>
  </si>
  <si>
    <r>
      <t xml:space="preserve">salaire régulier pour l’année </t>
    </r>
    <r>
      <rPr>
        <b/>
        <sz val="12"/>
        <color indexed="8"/>
        <rFont val="Times New Roman"/>
        <family val="1"/>
      </rPr>
      <t>plus</t>
    </r>
    <r>
      <rPr>
        <sz val="12"/>
        <color indexed="8"/>
        <rFont val="Times New Roman"/>
        <family val="1"/>
      </rPr>
      <t xml:space="preserve"> REER part de l’employeur (Total de la contribution de
l’employeur au REER de l’employéE).
</t>
    </r>
  </si>
  <si>
    <r>
      <t xml:space="preserve">salaire régulier </t>
    </r>
    <r>
      <rPr>
        <b/>
        <sz val="12"/>
        <color indexed="8"/>
        <rFont val="Times New Roman"/>
        <family val="1"/>
      </rPr>
      <t>plus</t>
    </r>
    <r>
      <rPr>
        <sz val="12"/>
        <color indexed="8"/>
        <rFont val="Times New Roman"/>
        <family val="1"/>
      </rPr>
      <t xml:space="preserve"> logement.</t>
    </r>
  </si>
  <si>
    <r>
      <t xml:space="preserve">salaire régulier </t>
    </r>
    <r>
      <rPr>
        <b/>
        <sz val="12"/>
        <color indexed="8"/>
        <rFont val="Times New Roman"/>
        <family val="1"/>
      </rPr>
      <t>plus</t>
    </r>
    <r>
      <rPr>
        <sz val="12"/>
        <color indexed="8"/>
        <rFont val="Times New Roman"/>
        <family val="1"/>
      </rPr>
      <t xml:space="preserve"> assurance collective A.I. </t>
    </r>
    <r>
      <rPr>
        <b/>
        <sz val="12"/>
        <color indexed="8"/>
        <rFont val="Times New Roman"/>
        <family val="1"/>
      </rPr>
      <t>plus</t>
    </r>
    <r>
      <rPr>
        <sz val="12"/>
        <color indexed="8"/>
        <rFont val="Times New Roman"/>
        <family val="1"/>
      </rPr>
      <t xml:space="preserve"> REER part de l’employeur</t>
    </r>
  </si>
  <si>
    <t>Case 30 :</t>
  </si>
  <si>
    <t>Logement et pension (presbytère) pour l’année.</t>
  </si>
  <si>
    <t>Case 40 :</t>
  </si>
  <si>
    <t>Autres allocations et avantages imposables :</t>
  </si>
  <si>
    <t xml:space="preserve">REER part de l’employeur  pour l’année. </t>
  </si>
  <si>
    <t xml:space="preserve"> </t>
  </si>
  <si>
    <t>Laïc :</t>
  </si>
  <si>
    <t xml:space="preserve">Le responsable de la comptabilité n’indique pas le montant à la case 40.
Cependant, le prêtre peut faire une réclamation.
Remplir le formulaire T2200. Pièces justificatives à conserver.
</t>
  </si>
  <si>
    <t>Case 46 :</t>
  </si>
  <si>
    <t>Case 88 :</t>
  </si>
  <si>
    <t xml:space="preserve">Additionner toutes les cases 14 des T4. </t>
  </si>
  <si>
    <t xml:space="preserve">Cases 16, 20, 27 et 52 : </t>
  </si>
  <si>
    <t>Ne rien inscrire</t>
  </si>
  <si>
    <t xml:space="preserve">Additionner toutes les cases 18 des T4. </t>
  </si>
  <si>
    <t>Case 19 :</t>
  </si>
  <si>
    <t>Additionner toutes les cases 18 des T4 multiplié par l,4.</t>
  </si>
  <si>
    <t>Impôt sur le revenu retenu. Additionner toutes les cases 22 des T4.</t>
  </si>
  <si>
    <t>Case 80 :</t>
  </si>
  <si>
    <t>Additionner les cases 18, 19 et 22 du Sommaire de la rémunération payée.</t>
  </si>
  <si>
    <t>Case 82 :</t>
  </si>
  <si>
    <t>Différence : Case 80 moins Case 82</t>
  </si>
  <si>
    <t>Ne pas oublier de signer le document.</t>
  </si>
  <si>
    <t>Code du relevé : « R » pour relevé original ou « D » pour relevé annulé.</t>
  </si>
  <si>
    <t>Ne rien inscrire.</t>
  </si>
  <si>
    <t>Si le montant est négatif - Remboursement à réclamer : Reporté le montant à la Case 84.</t>
  </si>
  <si>
    <t>À remplir.</t>
  </si>
  <si>
    <t>Case A :</t>
  </si>
  <si>
    <t>Case B :</t>
  </si>
  <si>
    <t>RRQ déduction de l’employéE, payée durant l’année.</t>
  </si>
  <si>
    <t>Case C :</t>
  </si>
  <si>
    <t>Assurance-Emploi, déduction de l’employéE durant l’année.</t>
  </si>
  <si>
    <t>Case E :</t>
  </si>
  <si>
    <t>Impôt provincial payé.</t>
  </si>
  <si>
    <t>Case G :</t>
  </si>
  <si>
    <t>Case H :</t>
  </si>
  <si>
    <t>RQAP déduction de l’employéE, payée durant l’année.</t>
  </si>
  <si>
    <r>
      <t xml:space="preserve">Prêtre : salaire régulier, </t>
    </r>
    <r>
      <rPr>
        <b/>
        <sz val="12"/>
        <color indexed="8"/>
        <rFont val="Times New Roman"/>
        <family val="1"/>
      </rPr>
      <t>plus</t>
    </r>
    <r>
      <rPr>
        <sz val="12"/>
        <color indexed="8"/>
        <rFont val="Times New Roman"/>
        <family val="1"/>
      </rPr>
      <t xml:space="preserve"> logement, </t>
    </r>
    <r>
      <rPr>
        <b/>
        <sz val="12"/>
        <color indexed="8"/>
        <rFont val="Times New Roman"/>
        <family val="1"/>
      </rPr>
      <t>plus</t>
    </r>
    <r>
      <rPr>
        <sz val="12"/>
        <color indexed="8"/>
        <rFont val="Times New Roman"/>
        <family val="1"/>
      </rPr>
      <t xml:space="preserve"> Ass. collective A.I. (équivaut à la contribution de l’employeur), pour l’ensemble de l’année.</t>
    </r>
  </si>
  <si>
    <r>
      <t xml:space="preserve">salaire régulier </t>
    </r>
    <r>
      <rPr>
        <b/>
        <sz val="12"/>
        <color indexed="8"/>
        <rFont val="Times New Roman"/>
        <family val="1"/>
      </rPr>
      <t>plus</t>
    </r>
    <r>
      <rPr>
        <sz val="12"/>
        <color indexed="8"/>
        <rFont val="Times New Roman"/>
        <family val="1"/>
      </rPr>
      <t xml:space="preserve"> REER part de l’employeur </t>
    </r>
    <r>
      <rPr>
        <b/>
        <sz val="12"/>
        <color indexed="8"/>
        <rFont val="Times New Roman"/>
        <family val="1"/>
      </rPr>
      <t>plus</t>
    </r>
    <r>
      <rPr>
        <sz val="12"/>
        <color indexed="8"/>
        <rFont val="Times New Roman"/>
        <family val="1"/>
      </rPr>
      <t xml:space="preserve"> Assurance collective A.I. (cet avantage n’équivaut pas à la contribution de l’employeur. Il est fourni mensuellement sur le tableau des régimes sociaux remis par la CECR) pour l’ensemble l’année.
</t>
    </r>
  </si>
  <si>
    <r>
      <t xml:space="preserve">salaire régulier, </t>
    </r>
    <r>
      <rPr>
        <b/>
        <sz val="12"/>
        <color indexed="8"/>
        <rFont val="Times New Roman"/>
        <family val="1"/>
      </rPr>
      <t>plus</t>
    </r>
    <r>
      <rPr>
        <sz val="12"/>
        <color indexed="8"/>
        <rFont val="Times New Roman"/>
        <family val="1"/>
      </rPr>
      <t xml:space="preserve"> logement (si habite ailleurs qu’au presbytère), </t>
    </r>
    <r>
      <rPr>
        <b/>
        <sz val="12"/>
        <color indexed="8"/>
        <rFont val="Times New Roman"/>
        <family val="1"/>
      </rPr>
      <t>plus</t>
    </r>
    <r>
      <rPr>
        <sz val="12"/>
        <color indexed="8"/>
        <rFont val="Times New Roman"/>
        <family val="1"/>
      </rPr>
      <t xml:space="preserve"> Ass.collective A.I. (équivaut à la contribution de l’employeur).
</t>
    </r>
  </si>
  <si>
    <r>
      <t xml:space="preserve">salaire régulier </t>
    </r>
    <r>
      <rPr>
        <b/>
        <sz val="12"/>
        <color indexed="8"/>
        <rFont val="Times New Roman"/>
        <family val="1"/>
      </rPr>
      <t>plus</t>
    </r>
    <r>
      <rPr>
        <sz val="12"/>
        <color indexed="8"/>
        <rFont val="Times New Roman"/>
        <family val="1"/>
      </rPr>
      <t xml:space="preserve"> REER part de l’employeur </t>
    </r>
    <r>
      <rPr>
        <b/>
        <sz val="12"/>
        <color indexed="8"/>
        <rFont val="Times New Roman"/>
        <family val="1"/>
      </rPr>
      <t>plus</t>
    </r>
    <r>
      <rPr>
        <sz val="12"/>
        <color indexed="8"/>
        <rFont val="Times New Roman"/>
        <family val="1"/>
      </rPr>
      <t xml:space="preserve"> Ass. collective A.I.</t>
    </r>
  </si>
  <si>
    <t>Case I :</t>
  </si>
  <si>
    <t>Case J :</t>
  </si>
  <si>
    <t>Assurance collective A.I.  pour l’année (ce montant est inclus dans la case A).</t>
  </si>
  <si>
    <t>Case L :</t>
  </si>
  <si>
    <t>REER part de l’employeur (ce montant est inclus dans la case A).</t>
  </si>
  <si>
    <t>Case N :</t>
  </si>
  <si>
    <t>Dons de bienfaisance de l’employé. Ne pas inclure dans la case A.</t>
  </si>
  <si>
    <t xml:space="preserve">Case V: </t>
  </si>
  <si>
    <t>Logement (presbytère) et nourriture pour l’année.</t>
  </si>
  <si>
    <t xml:space="preserve">Case W : </t>
  </si>
  <si>
    <t>Renseignements complémentaires :</t>
  </si>
  <si>
    <t>Pièces justificatives à conserver.</t>
  </si>
  <si>
    <t>RELEVÉ 1 – SOMMAIRE   -  QUÉBEC</t>
  </si>
  <si>
    <t>T4    -    RELEVÉ-1  - SOMMAIRES  -  POUR L’ANNÉE</t>
  </si>
  <si>
    <r>
      <t xml:space="preserve">RÉFÉRENCE : FORMULAIRE POUR ÉTABLIR LE MONTANT DE LA PAIE </t>
    </r>
    <r>
      <rPr>
        <b/>
        <sz val="12"/>
        <color indexed="8"/>
        <rFont val="Times New Roman"/>
        <family val="1"/>
      </rPr>
      <t>VERSION</t>
    </r>
  </si>
  <si>
    <t>CANADA
T4 – SOMMAIRE DE LA RÉMUNÉRATION PAYÉE</t>
  </si>
  <si>
    <t>Inscrire le nombre de T4 émis pour l’année</t>
  </si>
  <si>
    <r>
      <t xml:space="preserve">Inscrire le montant total des remises salariales </t>
    </r>
    <r>
      <rPr>
        <u/>
        <sz val="12"/>
        <color indexed="8"/>
        <rFont val="Times New Roman"/>
        <family val="1"/>
      </rPr>
      <t>de l’A.-E. et de l’impôt du Canada</t>
    </r>
    <r>
      <rPr>
        <sz val="12"/>
        <color indexed="8"/>
        <rFont val="Times New Roman"/>
        <family val="1"/>
      </rPr>
      <t xml:space="preserve"> que vous avez</t>
    </r>
  </si>
  <si>
    <t>RELEVÉ – 1  -   QUÉBEC</t>
  </si>
  <si>
    <t>Voici, pour l’année</t>
  </si>
  <si>
    <t>les versements pour la CSST se font obligatoirement sur une base mensuelle.</t>
  </si>
  <si>
    <t xml:space="preserve">PARTIE 1 : </t>
  </si>
  <si>
    <t xml:space="preserve">PARTIE 2 : </t>
  </si>
  <si>
    <t xml:space="preserve">Case 1 : </t>
  </si>
  <si>
    <t>Additionner toutes les cases B des relevés 1. (RRQ déduction employéE)</t>
  </si>
  <si>
    <t>Case 2 :</t>
  </si>
  <si>
    <t>RRQ employeur (contribution employeur = déduction employéE donc même montant qu’à la case 1)</t>
  </si>
  <si>
    <t>Case 3 :</t>
  </si>
  <si>
    <t>Case 1 plus Case 2. (Total RRQ payée)</t>
  </si>
  <si>
    <t>Case 7 :</t>
  </si>
  <si>
    <t>Additionner toutes les case H des relevés 1 (RQAP déduction employéE)</t>
  </si>
  <si>
    <t>Case 8 :</t>
  </si>
  <si>
    <t>RQAP employeur</t>
  </si>
  <si>
    <t>Case 9 :</t>
  </si>
  <si>
    <t>Case 7 plus Case 8 (Total RQAP payée)</t>
  </si>
  <si>
    <t>Case 10 :</t>
  </si>
  <si>
    <t>Additionner toutes les Case E des relevés 1 (total impôt du Québec payé)</t>
  </si>
  <si>
    <t>Case 12 :</t>
  </si>
  <si>
    <t>Montant de la Case 10</t>
  </si>
  <si>
    <t>Case 21 :</t>
  </si>
  <si>
    <t>Case 25 :</t>
  </si>
  <si>
    <t>Additionner cases 3, 9, et 12  (total RRQ + total RQAP + impôt du Québec payé)</t>
  </si>
  <si>
    <t>Case 27 :</t>
  </si>
  <si>
    <t>Case 25 moins case 26.</t>
  </si>
  <si>
    <t xml:space="preserve">Case 28 : </t>
  </si>
  <si>
    <t>Inscrire le même montant que la Case 28</t>
  </si>
  <si>
    <t xml:space="preserve">Case 32 : </t>
  </si>
  <si>
    <t>Case 34 :</t>
  </si>
  <si>
    <t>Inscrire le même montant que la Case 30</t>
  </si>
  <si>
    <t>Case 36 :</t>
  </si>
  <si>
    <t xml:space="preserve">Case 37 : </t>
  </si>
  <si>
    <t>Montant de la case 34 multiplié par le taux de la case 36 (montant annuel pour le FSS)</t>
  </si>
  <si>
    <t>Case 38 :</t>
  </si>
  <si>
    <t>Case 39 :</t>
  </si>
  <si>
    <t>Case 37 moins case 38</t>
  </si>
  <si>
    <t xml:space="preserve">Cases 41 à 53 : </t>
  </si>
  <si>
    <t>Case 70 :</t>
  </si>
  <si>
    <t xml:space="preserve">Additionner les cases 27 et 39 (RRQ, RQAP, impôt du Québec et FSS)
Normalement, le solde devrait être de Zéro.
Cependant, si vous avez un montant négatif, c’est que vous avez trop payé et que vous avez droit à un remboursement : Case 71. Si le montant est positif, c’est que vous n’avez pas assez pas et que vous devez faire un paiement : Case 72.
</t>
  </si>
  <si>
    <t xml:space="preserve">Cases 75 à 79 :  </t>
  </si>
  <si>
    <r>
      <rPr>
        <i/>
        <sz val="10"/>
        <color indexed="8"/>
        <rFont val="Times New Roman"/>
        <family val="1"/>
      </rPr>
      <t>Ne rien inscrire.</t>
    </r>
    <r>
      <rPr>
        <sz val="10"/>
        <color indexed="8"/>
        <rFont val="Times New Roman"/>
        <family val="1"/>
      </rPr>
      <t xml:space="preserve"> </t>
    </r>
    <r>
      <rPr>
        <sz val="12"/>
        <color indexed="8"/>
        <rFont val="Times New Roman"/>
        <family val="1"/>
      </rPr>
      <t xml:space="preserve">(Nous ne sommes pas assujettis à la CNT ni au FDRCMO) </t>
    </r>
  </si>
  <si>
    <t>Inscrire le montant total des remises salariales du FSS que vous avez effectuées pour les salaires des</t>
  </si>
  <si>
    <t>Inscrire le montant total des remises salariales du RRQ, RQAP et de l’impôt du Québec que vous avez</t>
  </si>
  <si>
    <t>1er</t>
  </si>
  <si>
    <t>ATTENTION  pour</t>
  </si>
  <si>
    <t>------------- PETITS RAPPELS -------------</t>
  </si>
  <si>
    <t>Aussi, sachez que si vous avez unE employéE qui fait partie d’une communauté religieuse (Frère ou Sœur), cetTE employéE est exemptéE de l’Assurance-Emploi et du RQAP (ainsi que la partie employeur pour cetTE employéE).</t>
  </si>
  <si>
    <r>
      <rPr>
        <i/>
        <u/>
        <sz val="12"/>
        <color indexed="8"/>
        <rFont val="Times New Roman"/>
        <family val="1"/>
      </rPr>
      <t xml:space="preserve">Au provincial </t>
    </r>
    <r>
      <rPr>
        <sz val="12"/>
        <color indexed="8"/>
        <rFont val="Times New Roman"/>
        <family val="1"/>
      </rPr>
      <t>: Si le curé habite au presbytère – le calcul de l’impôt se fait sur le salaire régulier + son logement. Cependant à la fin de l’année, lors de sa déclaration d’impôt, il devra remplir le formulaire TP-76 afin d’avoir droit à la déduction d’impôt sur le montant du logement. Le calcul du RRQ ne prendra pas en considération le montant du logement (presbytère).</t>
    </r>
  </si>
  <si>
    <r>
      <rPr>
        <i/>
        <u/>
        <sz val="12"/>
        <color indexed="8"/>
        <rFont val="Times New Roman"/>
        <family val="1"/>
      </rPr>
      <t>Au fédéral</t>
    </r>
    <r>
      <rPr>
        <sz val="12"/>
        <color indexed="8"/>
        <rFont val="Times New Roman"/>
        <family val="1"/>
      </rPr>
      <t xml:space="preserve"> : Si le curé habite au presbytère – le calcul de l’impôt ne prendra pas en considération le montant du logement. À la fin de l’année, lors de sa déclaration d’impôt, il devra remplir le formulaire T1223 afin d’avoir droit à la réduction d’impôt sur le montant du logement (presbytère).</t>
    </r>
  </si>
  <si>
    <t>Période de paie</t>
  </si>
  <si>
    <t>Nombre de
périodes de paie</t>
  </si>
  <si>
    <t>montants annuels divisés par le nombre de paies (52, 27, 26, 24 ou 12) durant l'année.</t>
  </si>
  <si>
    <r>
      <t xml:space="preserve">REER </t>
    </r>
    <r>
      <rPr>
        <i/>
        <sz val="12"/>
        <color indexed="8"/>
        <rFont val="Times New Roman"/>
        <family val="1"/>
      </rPr>
      <t>Part de l'employeur</t>
    </r>
  </si>
  <si>
    <r>
      <t xml:space="preserve">REER </t>
    </r>
    <r>
      <rPr>
        <i/>
        <sz val="12"/>
        <color indexed="8"/>
        <rFont val="Times New Roman"/>
        <family val="1"/>
      </rPr>
      <t>part de l’employeur</t>
    </r>
  </si>
  <si>
    <r>
      <t xml:space="preserve">REER A.I. (avantage imposable du REER)  =  </t>
    </r>
    <r>
      <rPr>
        <i/>
        <sz val="12"/>
        <color indexed="8"/>
        <rFont val="Times New Roman"/>
        <family val="1"/>
      </rPr>
      <t>part de l’employeur</t>
    </r>
  </si>
  <si>
    <r>
      <rPr>
        <b/>
        <u/>
        <sz val="12"/>
        <color indexed="8"/>
        <rFont val="Times New Roman"/>
        <family val="1"/>
      </rPr>
      <t>Commentaires de la Procure</t>
    </r>
    <r>
      <rPr>
        <b/>
        <sz val="12"/>
        <color indexed="8"/>
        <rFont val="Times New Roman"/>
        <family val="1"/>
      </rPr>
      <t xml:space="preserve"> :</t>
    </r>
    <r>
      <rPr>
        <sz val="12"/>
        <color indexed="8"/>
        <rFont val="Times New Roman"/>
        <family val="1"/>
      </rPr>
      <t xml:space="preserve">
</t>
    </r>
    <r>
      <rPr>
        <b/>
        <sz val="12"/>
        <color indexed="8"/>
        <rFont val="Times New Roman"/>
        <family val="1"/>
      </rPr>
      <t>Impôt provincial</t>
    </r>
    <r>
      <rPr>
        <sz val="12"/>
        <color indexed="8"/>
        <rFont val="Times New Roman"/>
        <family val="1"/>
      </rPr>
      <t xml:space="preserve">
</t>
    </r>
    <r>
      <rPr>
        <i/>
        <sz val="12"/>
        <color indexed="8"/>
        <rFont val="Times New Roman"/>
        <family val="1"/>
      </rPr>
      <t>Au provincial, il n’y a pas d’exemption d’impôt sur la résidence des prêtres. Le montant du logement s’ajoute au salaire régulier (Traitement total selon l’ordonnance diocésaine.)Lors de la déclaration d’impôt, le prêtre annexera à sa déclaration le formulaire TP-76 qui lui permettra un remboursement d’impôt sur le logement (si le curé habite au presbytère)</t>
    </r>
    <r>
      <rPr>
        <sz val="12"/>
        <color indexed="8"/>
        <rFont val="Times New Roman"/>
        <family val="1"/>
      </rPr>
      <t xml:space="preserve">
</t>
    </r>
  </si>
  <si>
    <t>VOICI LES MONTANTS DEVANT APPARAÎTRE DANS VOS LIVRES DE COMPTABILITÉ
(Paroisses jumelées : voir annexe E)</t>
  </si>
  <si>
    <r>
      <t xml:space="preserve">salaire régulier </t>
    </r>
    <r>
      <rPr>
        <b/>
        <sz val="11"/>
        <color indexed="8"/>
        <rFont val="Times New Roman"/>
        <family val="1"/>
      </rPr>
      <t>plus</t>
    </r>
    <r>
      <rPr>
        <sz val="11"/>
        <color indexed="8"/>
        <rFont val="Times New Roman"/>
        <family val="1"/>
      </rPr>
      <t xml:space="preserve"> Logement (si habite ailleurs qu’au presbytère) </t>
    </r>
    <r>
      <rPr>
        <b/>
        <sz val="11"/>
        <color indexed="8"/>
        <rFont val="Times New Roman"/>
        <family val="1"/>
      </rPr>
      <t>plus</t>
    </r>
    <r>
      <rPr>
        <sz val="11"/>
        <color indexed="8"/>
        <rFont val="Times New Roman"/>
        <family val="1"/>
      </rPr>
      <t xml:space="preserve"> assurance collective A.I. </t>
    </r>
  </si>
  <si>
    <r>
      <t xml:space="preserve">Inscrire un « X » dans la case AE ou RRQ seulement si la rémunération était exonérée pendant </t>
    </r>
    <r>
      <rPr>
        <u/>
        <sz val="12"/>
        <color indexed="8"/>
        <rFont val="Times New Roman"/>
        <family val="1"/>
      </rPr>
      <t>toute</t>
    </r>
    <r>
      <rPr>
        <sz val="12"/>
        <color indexed="8"/>
        <rFont val="Times New Roman"/>
        <family val="1"/>
      </rPr>
      <t xml:space="preserve"> la période de déclaration.</t>
    </r>
  </si>
  <si>
    <r>
      <t xml:space="preserve">Dons de bienfaisance. </t>
    </r>
    <r>
      <rPr>
        <u/>
        <sz val="12"/>
        <color indexed="8"/>
        <rFont val="Times New Roman"/>
        <family val="1"/>
      </rPr>
      <t>Ne pas inclure</t>
    </r>
    <r>
      <rPr>
        <sz val="12"/>
        <color indexed="8"/>
        <rFont val="Times New Roman"/>
        <family val="1"/>
      </rPr>
      <t xml:space="preserve"> ce montant à la case 14.</t>
    </r>
  </si>
  <si>
    <t xml:space="preserve">Cases 74 et 75 : </t>
  </si>
  <si>
    <t xml:space="preserve">Cases 76 et 78 : </t>
  </si>
  <si>
    <r>
      <t xml:space="preserve">salaire régulier, </t>
    </r>
    <r>
      <rPr>
        <b/>
        <sz val="12"/>
        <color indexed="8"/>
        <rFont val="Times New Roman"/>
        <family val="1"/>
      </rPr>
      <t>plus</t>
    </r>
    <r>
      <rPr>
        <sz val="12"/>
        <color indexed="8"/>
        <rFont val="Times New Roman"/>
        <family val="1"/>
      </rPr>
      <t xml:space="preserve"> logement.</t>
    </r>
  </si>
  <si>
    <t>Remplissez le Bordereau de paiement en suivant les directives pour chaque case. Joignez votre chèque.</t>
  </si>
  <si>
    <t>% pour la déduction de l’employéE.</t>
  </si>
  <si>
    <t xml:space="preserve">Multiplié par </t>
  </si>
  <si>
    <t>% pour la contribution de l’employeur.</t>
  </si>
  <si>
    <t xml:space="preserve">Le salaire assujetti est multiplié par </t>
  </si>
  <si>
    <t>Cotisation maximale de l’employéE est de</t>
  </si>
  <si>
    <t>%)</t>
  </si>
  <si>
    <t>$ X</t>
  </si>
  <si>
    <t>dans l’année – 52, 26 ou 12. Le résultat donne l’exemption que l’on soustrait pour le calcul.</t>
  </si>
  <si>
    <r>
      <t xml:space="preserve">À ce montant on soustrait l’exemption générale, puis on multiplie le tout par le taux en vigueur. Pour </t>
    </r>
    <r>
      <rPr>
        <sz val="12"/>
        <color indexed="8"/>
        <rFont val="Times New Roman"/>
        <family val="1"/>
      </rPr>
      <t xml:space="preserve">
</t>
    </r>
  </si>
  <si>
    <t xml:space="preserve">le taux est de </t>
  </si>
  <si>
    <t xml:space="preserve"> %. </t>
  </si>
  <si>
    <t>$.</t>
  </si>
  <si>
    <t>Le maximum des gains admissibles est de</t>
  </si>
  <si>
    <t>L’exemption générale est de</t>
  </si>
  <si>
    <t>Salaire assujetti multiplié par</t>
  </si>
  <si>
    <t>)</t>
  </si>
  <si>
    <r>
      <rPr>
        <b/>
        <sz val="12"/>
        <color indexed="8"/>
        <rFont val="Times New Roman"/>
        <family val="1"/>
      </rPr>
      <t>Part de l’employeur à l’assurance emploi</t>
    </r>
    <r>
      <rPr>
        <sz val="12"/>
        <color indexed="8"/>
        <rFont val="Times New Roman"/>
        <family val="1"/>
      </rPr>
      <t xml:space="preserve"> :  </t>
    </r>
    <r>
      <rPr>
        <i/>
        <sz val="12"/>
        <color indexed="8"/>
        <rFont val="Times New Roman"/>
        <family val="1"/>
      </rPr>
      <t>Part de l’employéE  X</t>
    </r>
  </si>
  <si>
    <r>
      <t xml:space="preserve">Établi à partir du salaire régulier, </t>
    </r>
    <r>
      <rPr>
        <b/>
        <sz val="12"/>
        <color indexed="8"/>
        <rFont val="Times New Roman"/>
        <family val="1"/>
      </rPr>
      <t>plus</t>
    </r>
    <r>
      <rPr>
        <sz val="12"/>
        <color indexed="8"/>
        <rFont val="Times New Roman"/>
        <family val="1"/>
      </rPr>
      <t xml:space="preserve"> logement, </t>
    </r>
    <r>
      <rPr>
        <b/>
        <sz val="12"/>
        <color indexed="8"/>
        <rFont val="Times New Roman"/>
        <family val="1"/>
      </rPr>
      <t>plus</t>
    </r>
    <r>
      <rPr>
        <sz val="12"/>
        <color indexed="8"/>
        <rFont val="Times New Roman"/>
        <family val="1"/>
      </rPr>
      <t xml:space="preserve"> assurance collective </t>
    </r>
    <r>
      <rPr>
        <b/>
        <sz val="12"/>
        <color indexed="8"/>
        <rFont val="Times New Roman"/>
        <family val="1"/>
      </rPr>
      <t>A.I.</t>
    </r>
    <r>
      <rPr>
        <sz val="12"/>
        <color indexed="8"/>
        <rFont val="Times New Roman"/>
        <family val="1"/>
      </rPr>
      <t>, le tout multiplié par</t>
    </r>
  </si>
  <si>
    <t>%.</t>
  </si>
  <si>
    <r>
      <t xml:space="preserve">Établi à partir du salaire régulier, </t>
    </r>
    <r>
      <rPr>
        <b/>
        <sz val="12"/>
        <color indexed="8"/>
        <rFont val="Times New Roman"/>
        <family val="1"/>
      </rPr>
      <t>plus</t>
    </r>
    <r>
      <rPr>
        <sz val="12"/>
        <color indexed="8"/>
        <rFont val="Times New Roman"/>
        <family val="1"/>
      </rPr>
      <t xml:space="preserve"> assurance collective </t>
    </r>
    <r>
      <rPr>
        <b/>
        <sz val="12"/>
        <color indexed="8"/>
        <rFont val="Times New Roman"/>
        <family val="1"/>
      </rPr>
      <t>A.I., plus</t>
    </r>
    <r>
      <rPr>
        <sz val="12"/>
        <color indexed="8"/>
        <rFont val="Times New Roman"/>
        <family val="1"/>
      </rPr>
      <t xml:space="preserve"> REER </t>
    </r>
    <r>
      <rPr>
        <b/>
        <sz val="12"/>
        <color indexed="8"/>
        <rFont val="Times New Roman"/>
        <family val="1"/>
      </rPr>
      <t>part de l’employeur</t>
    </r>
    <r>
      <rPr>
        <sz val="12"/>
        <color indexed="8"/>
        <rFont val="Times New Roman"/>
        <family val="1"/>
      </rPr>
      <t>, le</t>
    </r>
  </si>
  <si>
    <t>tout multiplié par</t>
  </si>
  <si>
    <t>RRQ part de l’employeur</t>
  </si>
  <si>
    <t>Assurance-Emploi (A-E) part de l’employeur</t>
  </si>
  <si>
    <t>Assurance collective part de l’employeur
(s’il y a retenue sur la paie)</t>
  </si>
  <si>
    <t>REER part de l’employeur</t>
  </si>
  <si>
    <t>CSST</t>
  </si>
  <si>
    <t>Multipliez taux employé par</t>
  </si>
  <si>
    <r>
      <t xml:space="preserve">Établi à partir du salaire régulier, </t>
    </r>
    <r>
      <rPr>
        <b/>
        <sz val="12"/>
        <color indexed="8"/>
        <rFont val="Times New Roman"/>
        <family val="1"/>
      </rPr>
      <t>plus</t>
    </r>
    <r>
      <rPr>
        <sz val="12"/>
        <color indexed="8"/>
        <rFont val="Times New Roman"/>
        <family val="1"/>
      </rPr>
      <t xml:space="preserve"> logement, </t>
    </r>
    <r>
      <rPr>
        <b/>
        <sz val="12"/>
        <color indexed="8"/>
        <rFont val="Times New Roman"/>
        <family val="1"/>
      </rPr>
      <t>plus</t>
    </r>
    <r>
      <rPr>
        <sz val="12"/>
        <color indexed="8"/>
        <rFont val="Times New Roman"/>
        <family val="1"/>
      </rPr>
      <t xml:space="preserve"> assurance collective </t>
    </r>
    <r>
      <rPr>
        <b/>
        <sz val="12"/>
        <color indexed="8"/>
        <rFont val="Times New Roman"/>
        <family val="1"/>
      </rPr>
      <t>A.I.</t>
    </r>
    <r>
      <rPr>
        <sz val="12"/>
        <color indexed="8"/>
        <rFont val="Times New Roman"/>
        <family val="1"/>
      </rPr>
      <t xml:space="preserve">, le tout  </t>
    </r>
  </si>
  <si>
    <t>multiplié par le taux de prime de la CSST pour l’année en vigueur</t>
  </si>
  <si>
    <t>.</t>
  </si>
  <si>
    <r>
      <t xml:space="preserve">Établi à partir du salaire régulier, </t>
    </r>
    <r>
      <rPr>
        <b/>
        <sz val="12"/>
        <color indexed="8"/>
        <rFont val="Times New Roman"/>
        <family val="1"/>
      </rPr>
      <t>plus</t>
    </r>
    <r>
      <rPr>
        <sz val="12"/>
        <color indexed="8"/>
        <rFont val="Times New Roman"/>
        <family val="1"/>
      </rPr>
      <t xml:space="preserve"> assurance collective </t>
    </r>
    <r>
      <rPr>
        <b/>
        <sz val="12"/>
        <color indexed="8"/>
        <rFont val="Times New Roman"/>
        <family val="1"/>
      </rPr>
      <t>A.I., plus</t>
    </r>
    <r>
      <rPr>
        <sz val="12"/>
        <color indexed="8"/>
        <rFont val="Times New Roman"/>
        <family val="1"/>
      </rPr>
      <t xml:space="preserve"> REER </t>
    </r>
    <r>
      <rPr>
        <b/>
        <sz val="12"/>
        <color indexed="8"/>
        <rFont val="Times New Roman"/>
        <family val="1"/>
      </rPr>
      <t>part de l’employeur</t>
    </r>
    <r>
      <rPr>
        <sz val="12"/>
        <color indexed="8"/>
        <rFont val="Times New Roman"/>
        <family val="1"/>
      </rPr>
      <t>,</t>
    </r>
  </si>
  <si>
    <t>le tout multiplié par le taux de prime de la CSST pour l’année en vigueur</t>
  </si>
  <si>
    <t>Part de l’employeur =</t>
  </si>
  <si>
    <t>Part de l’employéE =</t>
  </si>
  <si>
    <t>% du salaire (ou selon la facture envoyée par la procure)</t>
  </si>
  <si>
    <t>Annuel</t>
  </si>
  <si>
    <r>
      <t xml:space="preserve">Logement prêtre               </t>
    </r>
    <r>
      <rPr>
        <b/>
        <sz val="12"/>
        <color indexed="8"/>
        <rFont val="Times New Roman"/>
        <family val="1"/>
      </rPr>
      <t>au presbytère</t>
    </r>
  </si>
  <si>
    <r>
      <t xml:space="preserve">Logement prêtre                 </t>
    </r>
    <r>
      <rPr>
        <b/>
        <sz val="12"/>
        <color indexed="8"/>
        <rFont val="Times New Roman"/>
        <family val="1"/>
      </rPr>
      <t>autre qu'au presbytère</t>
    </r>
  </si>
  <si>
    <t>Pension</t>
  </si>
  <si>
    <r>
      <t xml:space="preserve">Logement autre qu’au presbytère ** </t>
    </r>
    <r>
      <rPr>
        <b/>
        <i/>
        <sz val="12"/>
        <color indexed="8"/>
        <rFont val="Times New Roman"/>
        <family val="1"/>
      </rPr>
      <t>et pension</t>
    </r>
  </si>
  <si>
    <t>Logement et pension</t>
  </si>
  <si>
    <t xml:space="preserve">$   s’ajoute à 4.1 s’il y a lieu </t>
  </si>
  <si>
    <t>$   inclus le montant pour le logement</t>
  </si>
  <si>
    <t xml:space="preserve">    (obtenu en ajoutant 4.2 à 4.1 s’il y a lieu)</t>
  </si>
  <si>
    <r>
      <t xml:space="preserve">$   Salaire annuel Global </t>
    </r>
    <r>
      <rPr>
        <u/>
        <sz val="12"/>
        <color indexed="8"/>
        <rFont val="Times New Roman"/>
        <family val="1"/>
      </rPr>
      <t>moins logement</t>
    </r>
  </si>
  <si>
    <t xml:space="preserve">DÉDUCTIONS ET CONTRIBUTIONS PÉRIODIQUES </t>
  </si>
  <si>
    <t>Total des contributions de l'employeur sur la paie périodique</t>
  </si>
  <si>
    <t>Population ou prorata</t>
  </si>
  <si>
    <t>Salaire brut</t>
  </si>
  <si>
    <t>Contribution de l'employeur</t>
  </si>
  <si>
    <t>Coût pour l'employeur</t>
  </si>
  <si>
    <r>
      <t xml:space="preserve">Total des contributions sur la </t>
    </r>
    <r>
      <rPr>
        <b/>
        <u/>
        <sz val="12"/>
        <color indexed="8"/>
        <rFont val="Times New Roman"/>
        <family val="1"/>
      </rPr>
      <t>paie périodique</t>
    </r>
  </si>
  <si>
    <t>Salaire maximum assurable :</t>
  </si>
  <si>
    <t>$/an.</t>
  </si>
  <si>
    <t>DÉFINITION DES TERMES ET DES MONTANTS</t>
  </si>
  <si>
    <t>T4 – RELEVÉ-1 – SOMMAIRES – POUR L’ANNÉE</t>
  </si>
  <si>
    <t>DÉDUCTIONS ET CONTRIBUTIONS PÉRIODIQUES</t>
  </si>
  <si>
    <t>ANNEXE</t>
  </si>
  <si>
    <t>ARTICLE 1,4 POUR LA RÉSIDENCE DES RELIGIEUX</t>
  </si>
  <si>
    <t>Total :</t>
  </si>
  <si>
    <t>Salaire Régulier</t>
  </si>
  <si>
    <t>RRQ part de l’employeur pour chaque période de paie</t>
  </si>
  <si>
    <t>A.E. (Ass. Emploi) part de l’employeur pour chaque période de paie</t>
  </si>
  <si>
    <t>FSS (employeur) pour chaque période de paie</t>
  </si>
  <si>
    <t>Assurance collective part de l’employeur pour chaque période de paie des laïcs</t>
  </si>
  <si>
    <t>REER part employeur pour chaque période de paie des laïcs</t>
  </si>
  <si>
    <t>CSST pour chaque période de paie</t>
  </si>
  <si>
    <r>
      <t>Le Bloc I et le Bloc II servent à établir la paie de chaque employé. Il est donc nécessaire de faire des photocopies du bloc I, si vous remplissez le formulaire à la main, ou une sauvegarde si vous travaillez directement dans Excel, avant de le remplir. Si vous faites partie d’un regroupement / Unité, le salaire de votre employé doit être réparti entre ces fabriques. Il y a un tableau à cette fin à la page 5. Les contributions de l’employeur sont aussi calculées à l'aide du bloc I. Vous n’aurez qu’à les reporter et en faire le traitement. Aux Blocs III, IV, et V, vous retrouverez des informations pour différents besoins.</t>
    </r>
    <r>
      <rPr>
        <b/>
        <sz val="12"/>
        <color indexed="8"/>
        <rFont val="Times New Roman"/>
        <family val="1"/>
      </rPr>
      <t/>
    </r>
  </si>
  <si>
    <t xml:space="preserve">Régime québécois d’assurance parentale
(RQAP) part de l’employéE </t>
  </si>
  <si>
    <t>Régime québécois d’assurance parentale
(RQAP) part de l’employeur</t>
  </si>
  <si>
    <r>
      <t>RQAP</t>
    </r>
    <r>
      <rPr>
        <sz val="10"/>
        <color indexed="8"/>
        <rFont val="Times New Roman"/>
        <family val="1"/>
      </rPr>
      <t>(Régime québécois d’assurance parentale)</t>
    </r>
    <r>
      <rPr>
        <sz val="12"/>
        <color indexed="8"/>
        <rFont val="Times New Roman"/>
        <family val="1"/>
      </rPr>
      <t xml:space="preserve"> part de l’employeur pour chaque période de paie</t>
    </r>
  </si>
  <si>
    <t xml:space="preserve">RÉGIME QUÉBÉCOIS D’ASSURANCE PARENTALE  (RQAP)         </t>
  </si>
  <si>
    <t xml:space="preserve">$. On divise ce 3500 par le nombre de paies que l’on va produire </t>
  </si>
  <si>
    <t>soit au loyer et aux services publics qu’il a payés pour son lieu principal de résidence (ou autre logement principal) qu’il a occupé habituellement au cours de l’année, ou à la juste valeur locative d’une telle résidence (ou autre logement) lui appartenant.</t>
  </si>
  <si>
    <t>IMPORTANT : Dans notre cas, ce n’est pas un avantage imposable, car il paie son logement à même son salaire. Il est donc automatiquement imposé sur le total de son salaire qui comprend le coût du logement.</t>
  </si>
  <si>
    <t>« année » signifie ici année complète ou partie de l’année pendant laquelle l’employéE a été au service de la fabrique. Les montants à inscrire correspondent aux contributions ou retenues pour l’ensemble de l’année (montant pour une période multipliée par le nombre de périodes couvertes).</t>
  </si>
  <si>
    <t>effectuées pour les salaires des mois de janvier à décembre</t>
  </si>
  <si>
    <t xml:space="preserve">Si le montant est positif - Paiement à faire : reporter le montant à la Case 86 et à la Case
« Somme jointe ».
</t>
  </si>
  <si>
    <t>Montant servant à calculer la cotisation au RRQ. Ne dois pas dépasser le maximum admissible. Si aucun montant, inscrire 0.</t>
  </si>
  <si>
    <t>Montant servant à calculer la cotisation au RQAP. Ne dois pas dépasser le maximum admissible. Si aucun montant, inscrire 0.</t>
  </si>
  <si>
    <t>Additionner toutes les cases A du Relevé l. (total revenus d’emploi).</t>
  </si>
  <si>
    <t>Aucune somme versée et destinée à la CSST ne doit être ajoutée, ni accompagnée le sommaire relevé 1.</t>
  </si>
  <si>
    <t>compléter comme indiqué</t>
  </si>
  <si>
    <t>mois de janvier à décembre</t>
  </si>
  <si>
    <t xml:space="preserve">Avantage imposable Fédéral Vie  </t>
  </si>
  <si>
    <t xml:space="preserve">Avantage imposable Provincial Vie  </t>
  </si>
  <si>
    <t xml:space="preserve">Avantage imposable Provincial Maladie  </t>
  </si>
  <si>
    <r>
      <t xml:space="preserve">, le document servant à </t>
    </r>
    <r>
      <rPr>
        <b/>
        <sz val="12"/>
        <color indexed="8"/>
        <rFont val="Times New Roman"/>
        <family val="1"/>
      </rPr>
      <t xml:space="preserve">établir la paie </t>
    </r>
    <r>
      <rPr>
        <sz val="12"/>
        <color indexed="8"/>
        <rFont val="Times New Roman"/>
        <family val="1"/>
      </rPr>
      <t>de votre curé et de votre agente de pastorale.</t>
    </r>
  </si>
  <si>
    <t>Vous devez multiplier la « Base de contribution » par un taux. Ce taux diffère d’une fabrique à l’autre. Il faut</t>
  </si>
  <si>
    <t>donc que vous vous référiez au document de la CSST intitulé « Décision de classification » pour l’année</t>
  </si>
  <si>
    <t>Vous retrouverez dans ce document votre taux de cotisation pour la CSST par tranche de 100 $ de rémunération</t>
  </si>
  <si>
    <t>que vous n’avez qu’à mettre en pourcentage. Vous avez reçu ce document de la CSST vers novembre</t>
  </si>
  <si>
    <t xml:space="preserve">pour votre décision de classification </t>
  </si>
  <si>
    <r>
      <rPr>
        <b/>
        <i/>
        <sz val="12"/>
        <color indexed="8"/>
        <rFont val="Times New Roman"/>
        <family val="1"/>
      </rPr>
      <t>Code des déclarations des crédits d’impôt personnel</t>
    </r>
    <r>
      <rPr>
        <i/>
        <sz val="12"/>
        <color indexed="8"/>
        <rFont val="Times New Roman"/>
        <family val="1"/>
      </rPr>
      <t xml:space="preserve">
Exemption minimale pour tous : Code fédéral : 1;   Code provincial : </t>
    </r>
    <r>
      <rPr>
        <b/>
        <i/>
        <sz val="12"/>
        <color indexed="8"/>
        <rFont val="Times New Roman"/>
        <family val="1"/>
      </rPr>
      <t>A</t>
    </r>
    <r>
      <rPr>
        <i/>
        <sz val="12"/>
        <color indexed="8"/>
        <rFont val="Times New Roman"/>
        <family val="1"/>
      </rPr>
      <t xml:space="preserve">
(Voir formule TD1 F pour le fédéral  et TP 1015.3 pour le provincial)
(Dans Acomba, on choisit Table)</t>
    </r>
  </si>
  <si>
    <t>Assurance collective A.I. (avantage imposable) = voir tableau des régimes sociaux</t>
  </si>
  <si>
    <t>Données fournies dans un tableau établissant la part de chacun</t>
  </si>
  <si>
    <r>
      <rPr>
        <b/>
        <i/>
        <sz val="12"/>
        <color indexed="8"/>
        <rFont val="Times New Roman"/>
        <family val="1"/>
      </rPr>
      <t>Assurance collective A.I. :</t>
    </r>
    <r>
      <rPr>
        <i/>
        <sz val="12"/>
        <color indexed="8"/>
        <rFont val="Times New Roman"/>
        <family val="1"/>
      </rPr>
      <t xml:space="preserve"> </t>
    </r>
    <r>
      <rPr>
        <sz val="12"/>
        <color indexed="8"/>
        <rFont val="Times New Roman"/>
        <family val="1"/>
      </rPr>
      <t>Selon le tableau des régimes sociaux envoyé par la procure</t>
    </r>
  </si>
  <si>
    <t>% selon la convention intervenue avec l’employéE facturée par la  procure</t>
  </si>
  <si>
    <r>
      <t xml:space="preserve">RRQ part de l’employeur </t>
    </r>
    <r>
      <rPr>
        <sz val="12"/>
        <color indexed="8"/>
        <rFont val="Times New Roman"/>
        <family val="1"/>
      </rPr>
      <t xml:space="preserve"> =  RRQ part de l’employéE</t>
    </r>
  </si>
  <si>
    <t>$   le montant indiqué inclut le montant pour le logement</t>
  </si>
  <si>
    <t xml:space="preserve">Établi à partir du salaire régulier par période. Ajouter au calcul le logement si le curé habite ailleurs qu’au presbytère. Si le curé habite au presbytère, ne pas l’inclure. </t>
  </si>
  <si>
    <t xml:space="preserve">Établi à partir du salaire régulier.
</t>
  </si>
  <si>
    <t xml:space="preserve">% </t>
  </si>
  <si>
    <t>( année</t>
  </si>
  <si>
    <r>
      <t xml:space="preserve">Vous trouverez, en annexe, l’article 1.4 du bulletin d’information du 20 décembre 2006 de Finance Québec, qui concerne le logement des prêtres. Selon ce bulletin, nous concluons que seul le curé logé au presbytère a droit à la déduction du logement pour l’impôt fédéral. Il aura à remplir le formulaire T1223 à la fin de l’année pour sa déclaration d’impôt fédéral.
</t>
    </r>
    <r>
      <rPr>
        <b/>
        <i/>
        <u/>
        <sz val="12"/>
        <color indexed="8"/>
        <rFont val="Times New Roman"/>
        <family val="1"/>
      </rPr>
      <t>Les curés qui habitent ailleurs qu’au presbytère n’ont pas le droit à cette déduction</t>
    </r>
    <r>
      <rPr>
        <b/>
        <i/>
        <sz val="12"/>
        <color indexed="8"/>
        <rFont val="Times New Roman"/>
        <family val="1"/>
      </rPr>
      <t>.</t>
    </r>
  </si>
  <si>
    <r>
      <rPr>
        <u/>
        <sz val="12"/>
        <color indexed="8"/>
        <rFont val="Times New Roman"/>
        <family val="1"/>
      </rPr>
      <t>Commentaires de la procure</t>
    </r>
    <r>
      <rPr>
        <sz val="12"/>
        <color indexed="8"/>
        <rFont val="Times New Roman"/>
        <family val="1"/>
      </rPr>
      <t xml:space="preserve"> :
</t>
    </r>
    <r>
      <rPr>
        <b/>
        <sz val="12"/>
        <color indexed="8"/>
        <rFont val="Times New Roman"/>
        <family val="1"/>
      </rPr>
      <t>Assurance-Emploi</t>
    </r>
    <r>
      <rPr>
        <sz val="12"/>
        <color indexed="8"/>
        <rFont val="Times New Roman"/>
        <family val="1"/>
      </rPr>
      <t xml:space="preserve">
</t>
    </r>
    <r>
      <rPr>
        <i/>
        <sz val="12"/>
        <color indexed="8"/>
        <rFont val="Times New Roman"/>
        <family val="1"/>
      </rPr>
      <t>Le montant du salaire correspondant à la valeur du logement fourni au prêtre doit être inclus pour la cotisation à l’Assurance-Emploi. En effet, il est par ailleurs tout à l’avantage du prêtre de déclarer, aux fins de l’Assurance-Emploi, le salaire réel incluant le logement afin de maximiser le montant des prestations en cas d’invalidité.</t>
    </r>
  </si>
  <si>
    <r>
      <t xml:space="preserve">Vous trouverez, en annexe, l’article 1.4 du bulletin d’information du 20 décembre 2006 de Finance Québec, qui concerne le logement des prêtres. Selon ce bulletin, nous concluons que seul le curé logé au presbytère a droit à la déduction du logement tant pour l’impôt provincial que pour le RRQ. La déduction pour l’impôt provincial s’appliquera seulement à la fin de l’année lors de sa déclaration d’impôt. Il aura à remplir le formulaire TP-76. </t>
    </r>
    <r>
      <rPr>
        <b/>
        <i/>
        <u/>
        <sz val="12"/>
        <color indexed="8"/>
        <rFont val="Times New Roman"/>
        <family val="1"/>
      </rPr>
      <t>Le curé qui habite ailleurs qu’au presbytère n’a pas le droit à cette déduction</t>
    </r>
    <r>
      <rPr>
        <b/>
        <i/>
        <sz val="12"/>
        <color indexed="8"/>
        <rFont val="Times New Roman"/>
        <family val="1"/>
      </rPr>
      <t>.</t>
    </r>
  </si>
  <si>
    <t>$ par année (</t>
  </si>
  <si>
    <r>
      <t xml:space="preserve">Nous vous avions déjà fait parvenir l’article 1.4 de Finances Québec, par les années passées, que vous retrouverez à la fin du présent document. Nous l’incluons dans le cahier de paie afin d’en prendre considération dans le traitement salarial du logement de votre Curé.
</t>
    </r>
    <r>
      <rPr>
        <i/>
        <u/>
        <sz val="12"/>
        <color indexed="8"/>
        <rFont val="Times New Roman"/>
        <family val="1"/>
      </rPr>
      <t>(Les grilles de calcul ont été modifiées pour tenir compte de ces changements.)</t>
    </r>
  </si>
  <si>
    <t>Additionner les montants reportés suivants</t>
  </si>
  <si>
    <t>TOTAL ligne 6320 : Avantages sociaux part employeur</t>
  </si>
  <si>
    <t xml:space="preserve">On n’indique rien à cette case. Cependant, le prêtre peut faire une réclamation.
Remplir les formulaires TP-64.3 et TP-59 et les joindre à la déclaration d’impôt.
</t>
  </si>
  <si>
    <t>Bienheureux Jean XXIII</t>
  </si>
  <si>
    <t>Bienheureux Mgr Moreau</t>
  </si>
  <si>
    <t>Notre-Dame-de-l'Espérance</t>
  </si>
  <si>
    <t>Ste-Marguerite d'Youville</t>
  </si>
  <si>
    <t>Ste-Famille</t>
  </si>
  <si>
    <t>St-Michel</t>
  </si>
  <si>
    <t>Notre-Dame-de-Lourdes</t>
  </si>
  <si>
    <t>Indiquer en pourcentage le taux annuel du FSS</t>
  </si>
  <si>
    <t>Ordonnance relative au financement des paroisses et au traitement des prêtres du diocèse de Nicolet</t>
  </si>
  <si>
    <t>(aussi pour les prêtres si c’est inclus dans le calcul périodique de la paie)</t>
  </si>
  <si>
    <r>
      <rPr>
        <b/>
        <sz val="12"/>
        <color indexed="8"/>
        <rFont val="Times New Roman"/>
        <family val="1"/>
      </rPr>
      <t>Reporter le salaire régulier</t>
    </r>
    <r>
      <rPr>
        <sz val="12"/>
        <color indexed="8"/>
        <rFont val="Times New Roman"/>
        <family val="1"/>
      </rPr>
      <t xml:space="preserve"> (pour les prêtres : ordonnance, moins logement)</t>
    </r>
  </si>
  <si>
    <t xml:space="preserve"> pour chaque période de paie des prêtres ou agentEs de pastorale</t>
  </si>
  <si>
    <r>
      <t>Le prix annuel du logement est de trois mille huit cent quarante (</t>
    </r>
    <r>
      <rPr>
        <b/>
        <sz val="12"/>
        <color indexed="8"/>
        <rFont val="Times New Roman"/>
        <family val="1"/>
      </rPr>
      <t>3 840 $</t>
    </r>
    <r>
      <rPr>
        <sz val="12"/>
        <color indexed="8"/>
        <rFont val="Times New Roman"/>
        <family val="1"/>
      </rPr>
      <t>) dollars. La fabrique ou l’institution d’église le déduit du salaire.</t>
    </r>
  </si>
  <si>
    <r>
      <t>Le logement comprend l’ameublement normal, la literie, la vaisselle, les articles ménagers, le téléphone (appels domestiques), le câble (télévision), l'</t>
    </r>
    <r>
      <rPr>
        <b/>
        <sz val="12"/>
        <color indexed="8"/>
        <rFont val="Times New Roman"/>
        <family val="1"/>
      </rPr>
      <t>électricité</t>
    </r>
    <r>
      <rPr>
        <sz val="12"/>
        <color indexed="8"/>
        <rFont val="Times New Roman"/>
        <family val="1"/>
      </rPr>
      <t xml:space="preserve"> et les possibilités de stationnement s’il y a lieu.</t>
    </r>
  </si>
  <si>
    <r>
      <rPr>
        <u/>
        <sz val="12"/>
        <color indexed="8"/>
        <rFont val="Times New Roman"/>
        <family val="1"/>
      </rPr>
      <t>Ne pas inclure</t>
    </r>
    <r>
      <rPr>
        <sz val="12"/>
        <color indexed="8"/>
        <rFont val="Times New Roman"/>
        <family val="1"/>
      </rPr>
      <t xml:space="preserve"> ce montant à la case A. Voir le guide du relevé 1 de 2012          "rl-1.g(2012-10)" pour les autres codes.</t>
    </r>
  </si>
  <si>
    <t>Dans Excel, il n'y a que les cellules en couleurs qui sont disponible. Page 4 - 5 - 6 - 7. Page 9 pour les REER et 10 pour la CSST.</t>
  </si>
  <si>
    <r>
      <t xml:space="preserve">Établi à partir du salaire régulier par période, </t>
    </r>
    <r>
      <rPr>
        <b/>
        <sz val="12"/>
        <color indexed="8"/>
        <rFont val="Times New Roman"/>
        <family val="1"/>
      </rPr>
      <t>plus</t>
    </r>
    <r>
      <rPr>
        <sz val="12"/>
        <color indexed="8"/>
        <rFont val="Times New Roman"/>
        <family val="1"/>
      </rPr>
      <t xml:space="preserve"> assurance collective </t>
    </r>
    <r>
      <rPr>
        <b/>
        <sz val="12"/>
        <color indexed="8"/>
        <rFont val="Times New Roman"/>
        <family val="1"/>
      </rPr>
      <t xml:space="preserve">A.I., </t>
    </r>
    <r>
      <rPr>
        <b/>
        <sz val="12"/>
        <color indexed="8"/>
        <rFont val="Times New Roman"/>
        <family val="1"/>
      </rPr>
      <t>moins</t>
    </r>
    <r>
      <rPr>
        <sz val="12"/>
        <color indexed="8"/>
        <rFont val="Times New Roman"/>
        <family val="1"/>
      </rPr>
      <t xml:space="preserve"> REER part de l’</t>
    </r>
    <r>
      <rPr>
        <b/>
        <sz val="12"/>
        <color indexed="8"/>
        <rFont val="Times New Roman"/>
        <family val="1"/>
      </rPr>
      <t>employéE</t>
    </r>
    <r>
      <rPr>
        <sz val="12"/>
        <color indexed="8"/>
        <rFont val="Times New Roman"/>
        <family val="1"/>
      </rPr>
      <t xml:space="preserve"> par période.</t>
    </r>
  </si>
  <si>
    <t>** Ce formulaire est un outil de travail seulement, il n'est en rien une interprétation de la loi. Pour une interprétation, veuillez consulter Revenu Québec ou Agence du revenu du Canada.**</t>
  </si>
  <si>
    <t>Louise Gamache Technicienne comptable    819 293-4696, poste 236</t>
  </si>
  <si>
    <t>T4 – RELEVÉ 1 – SOMMAIRES – POUR L’ANNÉE 2017</t>
  </si>
</sst>
</file>

<file path=xl/styles.xml><?xml version="1.0" encoding="utf-8"?>
<styleSheet xmlns="http://schemas.openxmlformats.org/spreadsheetml/2006/main">
  <numFmts count="11">
    <numFmt numFmtId="7" formatCode="#,##0.00\ &quot;$&quot;_);\(#,##0.00\ &quot;$&quot;\)"/>
    <numFmt numFmtId="8" formatCode="#,##0.00\ &quot;$&quot;_);[Red]\(#,##0.00\ &quot;$&quot;\)"/>
    <numFmt numFmtId="41" formatCode="_ * #,##0_)\ _$_ ;_ * \(#,##0\)\ _$_ ;_ * &quot;-&quot;_)\ _$_ ;_ @_ "/>
    <numFmt numFmtId="44" formatCode="_ * #,##0.00_)\ &quot;$&quot;_ ;_ * \(#,##0.00\)\ &quot;$&quot;_ ;_ * &quot;-&quot;??_)\ &quot;$&quot;_ ;_ @_ "/>
    <numFmt numFmtId="164" formatCode="00"/>
    <numFmt numFmtId="165" formatCode="[&lt;=9999999]###\-####;###\-###\-####"/>
    <numFmt numFmtId="166" formatCode="#,##0.00\ &quot;$&quot;"/>
    <numFmt numFmtId="167" formatCode="#,##0.000"/>
    <numFmt numFmtId="168" formatCode="#,##0_);[Red]\(#,##0\)"/>
    <numFmt numFmtId="169" formatCode="#,##0.0"/>
    <numFmt numFmtId="170" formatCode="0.0"/>
  </numFmts>
  <fonts count="44">
    <font>
      <sz val="11"/>
      <color theme="1"/>
      <name val="Arial"/>
      <family val="2"/>
    </font>
    <font>
      <i/>
      <sz val="16"/>
      <color indexed="8"/>
      <name val="Times New Roman"/>
      <family val="1"/>
    </font>
    <font>
      <sz val="11"/>
      <color indexed="8"/>
      <name val="Times New Roman"/>
      <family val="1"/>
    </font>
    <font>
      <sz val="10"/>
      <color indexed="8"/>
      <name val="Times New Roman"/>
      <family val="1"/>
    </font>
    <font>
      <b/>
      <i/>
      <sz val="16"/>
      <color indexed="8"/>
      <name val="Times New Roman"/>
      <family val="1"/>
    </font>
    <font>
      <sz val="12"/>
      <color indexed="8"/>
      <name val="Times New Roman"/>
      <family val="1"/>
    </font>
    <font>
      <b/>
      <sz val="12"/>
      <color indexed="8"/>
      <name val="Times New Roman"/>
      <family val="1"/>
    </font>
    <font>
      <b/>
      <i/>
      <sz val="12"/>
      <color indexed="8"/>
      <name val="Times New Roman"/>
      <family val="1"/>
    </font>
    <font>
      <sz val="11"/>
      <name val="Arial"/>
      <family val="2"/>
    </font>
    <font>
      <sz val="8"/>
      <color indexed="81"/>
      <name val="Tahoma"/>
      <family val="2"/>
    </font>
    <font>
      <b/>
      <sz val="8"/>
      <color indexed="81"/>
      <name val="Tahoma"/>
      <family val="2"/>
    </font>
    <font>
      <b/>
      <u/>
      <sz val="12"/>
      <color indexed="8"/>
      <name val="Times New Roman"/>
      <family val="1"/>
    </font>
    <font>
      <i/>
      <sz val="12"/>
      <color indexed="8"/>
      <name val="Times New Roman"/>
      <family val="1"/>
    </font>
    <font>
      <b/>
      <sz val="11"/>
      <color indexed="8"/>
      <name val="Times New Roman"/>
      <family val="1"/>
    </font>
    <font>
      <u/>
      <sz val="12"/>
      <color indexed="8"/>
      <name val="Times New Roman"/>
      <family val="1"/>
    </font>
    <font>
      <i/>
      <sz val="10"/>
      <color indexed="8"/>
      <name val="Times New Roman"/>
      <family val="1"/>
    </font>
    <font>
      <b/>
      <i/>
      <u/>
      <sz val="12"/>
      <color indexed="8"/>
      <name val="Times New Roman"/>
      <family val="1"/>
    </font>
    <font>
      <i/>
      <u/>
      <sz val="12"/>
      <color indexed="8"/>
      <name val="Times New Roman"/>
      <family val="1"/>
    </font>
    <font>
      <sz val="12"/>
      <name val="Times New Roman"/>
      <family val="1"/>
    </font>
    <font>
      <sz val="12"/>
      <color indexed="81"/>
      <name val="Tahoma"/>
      <family val="2"/>
    </font>
    <font>
      <sz val="11"/>
      <color theme="1"/>
      <name val="Times New Roman"/>
      <family val="1"/>
    </font>
    <font>
      <b/>
      <i/>
      <sz val="14"/>
      <color theme="1"/>
      <name val="Times New Roman"/>
      <family val="1"/>
    </font>
    <font>
      <sz val="10"/>
      <color theme="1"/>
      <name val="Times New Roman"/>
      <family val="1"/>
    </font>
    <font>
      <b/>
      <sz val="12"/>
      <color theme="1"/>
      <name val="Times New Roman"/>
      <family val="1"/>
    </font>
    <font>
      <sz val="12"/>
      <color theme="1"/>
      <name val="Times New Roman"/>
      <family val="1"/>
    </font>
    <font>
      <b/>
      <i/>
      <sz val="12"/>
      <color theme="1"/>
      <name val="Times New Roman"/>
      <family val="1"/>
    </font>
    <font>
      <b/>
      <sz val="20"/>
      <color theme="1"/>
      <name val="Times New Roman"/>
      <family val="1"/>
    </font>
    <font>
      <b/>
      <sz val="12"/>
      <color theme="0"/>
      <name val="Times New Roman"/>
      <family val="1"/>
    </font>
    <font>
      <b/>
      <sz val="11"/>
      <color theme="1"/>
      <name val="Times New Roman"/>
      <family val="1"/>
    </font>
    <font>
      <i/>
      <sz val="12"/>
      <color theme="1"/>
      <name val="Times New Roman"/>
      <family val="1"/>
    </font>
    <font>
      <b/>
      <sz val="10"/>
      <color theme="1"/>
      <name val="Times New Roman"/>
      <family val="1"/>
    </font>
    <font>
      <i/>
      <sz val="11"/>
      <color theme="1"/>
      <name val="Arial"/>
      <family val="2"/>
    </font>
    <font>
      <b/>
      <sz val="14"/>
      <color theme="1"/>
      <name val="Times New Roman"/>
      <family val="1"/>
    </font>
    <font>
      <b/>
      <sz val="16"/>
      <color theme="1"/>
      <name val="Times New Roman"/>
      <family val="1"/>
    </font>
    <font>
      <b/>
      <sz val="48"/>
      <color theme="1"/>
      <name val="Times New Roman"/>
      <family val="1"/>
    </font>
    <font>
      <b/>
      <sz val="13"/>
      <color theme="1"/>
      <name val="Times New Roman"/>
      <family val="1"/>
    </font>
    <font>
      <b/>
      <i/>
      <sz val="11"/>
      <color theme="1"/>
      <name val="Times New Roman"/>
      <family val="1"/>
    </font>
    <font>
      <b/>
      <i/>
      <sz val="16"/>
      <color theme="1"/>
      <name val="Times New Roman"/>
      <family val="1"/>
    </font>
    <font>
      <b/>
      <i/>
      <sz val="11"/>
      <color theme="1"/>
      <name val="Arial"/>
      <family val="2"/>
    </font>
    <font>
      <sz val="9"/>
      <color theme="1"/>
      <name val="Times New Roman"/>
      <family val="1"/>
    </font>
    <font>
      <sz val="11"/>
      <color theme="1"/>
      <name val="Wingdings"/>
      <charset val="2"/>
    </font>
    <font>
      <i/>
      <sz val="16"/>
      <color theme="1"/>
      <name val="Times New Roman"/>
      <family val="1"/>
    </font>
    <font>
      <i/>
      <sz val="10"/>
      <color theme="1"/>
      <name val="Times New Roman"/>
      <family val="1"/>
    </font>
    <font>
      <sz val="12"/>
      <color theme="1"/>
      <name val="Wingdings"/>
      <charset val="2"/>
    </font>
  </fonts>
  <fills count="9">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s>
  <borders count="53">
    <border>
      <left/>
      <right/>
      <top/>
      <bottom/>
      <diagonal/>
    </border>
    <border>
      <left/>
      <right/>
      <top style="dotted">
        <color indexed="64"/>
      </top>
      <bottom/>
      <diagonal/>
    </border>
    <border>
      <left/>
      <right/>
      <top/>
      <bottom style="dotted">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thin">
        <color indexed="64"/>
      </right>
      <top/>
      <bottom style="medium">
        <color indexed="64"/>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63">
    <xf numFmtId="0" fontId="0" fillId="0" borderId="0" xfId="0"/>
    <xf numFmtId="0" fontId="20" fillId="0" borderId="0" xfId="0" applyFont="1"/>
    <xf numFmtId="0" fontId="21" fillId="0" borderId="0" xfId="0" applyFont="1" applyAlignment="1">
      <alignment horizontal="center"/>
    </xf>
    <xf numFmtId="0" fontId="21" fillId="0" borderId="0" xfId="0" applyFont="1" applyAlignment="1">
      <alignment horizontal="center"/>
    </xf>
    <xf numFmtId="0" fontId="20" fillId="0" borderId="0" xfId="0" applyFont="1" applyAlignment="1">
      <alignment horizontal="center"/>
    </xf>
    <xf numFmtId="0" fontId="20" fillId="0" borderId="1" xfId="0" applyFont="1" applyBorder="1"/>
    <xf numFmtId="0" fontId="20" fillId="0" borderId="2" xfId="0" applyFont="1" applyBorder="1"/>
    <xf numFmtId="0" fontId="20" fillId="0" borderId="0" xfId="0" applyFont="1" applyBorder="1"/>
    <xf numFmtId="0" fontId="20" fillId="0" borderId="0" xfId="0" applyFont="1" applyAlignment="1"/>
    <xf numFmtId="0" fontId="20" fillId="0" borderId="0" xfId="0" applyFont="1" applyAlignment="1">
      <alignment horizontal="left"/>
    </xf>
    <xf numFmtId="0" fontId="20" fillId="0" borderId="0" xfId="0" applyFont="1" applyBorder="1" applyAlignment="1"/>
    <xf numFmtId="0" fontId="20" fillId="0" borderId="2" xfId="0" applyFont="1" applyBorder="1" applyAlignment="1">
      <alignment vertical="center"/>
    </xf>
    <xf numFmtId="0" fontId="22" fillId="0" borderId="0" xfId="0" applyFont="1" applyAlignment="1">
      <alignment horizontal="center" vertical="center"/>
    </xf>
    <xf numFmtId="0" fontId="23" fillId="0" borderId="0" xfId="0" applyFont="1"/>
    <xf numFmtId="0" fontId="24" fillId="0" borderId="0" xfId="0" applyFont="1"/>
    <xf numFmtId="0" fontId="20" fillId="2" borderId="3" xfId="0" applyFont="1" applyFill="1" applyBorder="1"/>
    <xf numFmtId="0" fontId="20" fillId="2" borderId="0" xfId="0" applyFont="1" applyFill="1" applyBorder="1"/>
    <xf numFmtId="0" fontId="20" fillId="2" borderId="4" xfId="0" applyFont="1" applyFill="1" applyBorder="1"/>
    <xf numFmtId="0" fontId="25" fillId="0" borderId="0" xfId="0" applyFont="1" applyAlignment="1">
      <alignment vertical="center"/>
    </xf>
    <xf numFmtId="0" fontId="25" fillId="0" borderId="0" xfId="0" applyFont="1" applyAlignment="1">
      <alignment horizontal="center"/>
    </xf>
    <xf numFmtId="0" fontId="24" fillId="0" borderId="0" xfId="0" applyFont="1" applyAlignment="1">
      <alignment horizontal="right"/>
    </xf>
    <xf numFmtId="0" fontId="8" fillId="0" borderId="0" xfId="0" applyFont="1" applyAlignment="1"/>
    <xf numFmtId="0" fontId="8" fillId="0" borderId="0" xfId="0" applyFont="1"/>
    <xf numFmtId="1" fontId="24" fillId="0" borderId="0" xfId="0" applyNumberFormat="1" applyFont="1"/>
    <xf numFmtId="1" fontId="24" fillId="0" borderId="0" xfId="0" applyNumberFormat="1" applyFont="1" applyAlignment="1"/>
    <xf numFmtId="0" fontId="24" fillId="0" borderId="0" xfId="0" applyFont="1" applyAlignment="1"/>
    <xf numFmtId="0" fontId="24" fillId="0" borderId="0" xfId="0" applyFont="1" applyAlignment="1">
      <alignment vertical="center"/>
    </xf>
    <xf numFmtId="0" fontId="24" fillId="0" borderId="0" xfId="0" applyFont="1" applyBorder="1" applyAlignment="1"/>
    <xf numFmtId="164" fontId="24" fillId="0" borderId="0" xfId="0" applyNumberFormat="1" applyFont="1"/>
    <xf numFmtId="0" fontId="24" fillId="0" borderId="3" xfId="0" applyFont="1" applyBorder="1" applyAlignment="1">
      <alignment vertical="center"/>
    </xf>
    <xf numFmtId="0" fontId="26" fillId="0" borderId="0" xfId="0" applyFont="1" applyBorder="1" applyAlignment="1">
      <alignment vertical="center"/>
    </xf>
    <xf numFmtId="0" fontId="24" fillId="0" borderId="0" xfId="0" applyFont="1" applyBorder="1" applyAlignment="1">
      <alignment vertical="center"/>
    </xf>
    <xf numFmtId="0" fontId="24" fillId="0" borderId="0" xfId="0" applyFont="1" applyBorder="1"/>
    <xf numFmtId="8" fontId="24" fillId="0" borderId="3" xfId="0" applyNumberFormat="1" applyFont="1" applyBorder="1" applyAlignment="1">
      <alignment vertical="center"/>
    </xf>
    <xf numFmtId="0" fontId="26" fillId="0" borderId="0" xfId="0" quotePrefix="1" applyFont="1" applyBorder="1" applyAlignment="1">
      <alignment vertical="center"/>
    </xf>
    <xf numFmtId="0" fontId="24" fillId="0" borderId="0" xfId="0" applyFont="1" applyFill="1"/>
    <xf numFmtId="0" fontId="26" fillId="0" borderId="0" xfId="0" applyFont="1" applyAlignment="1"/>
    <xf numFmtId="1" fontId="24" fillId="0" borderId="0" xfId="0" applyNumberFormat="1" applyFont="1" applyBorder="1" applyAlignment="1">
      <alignment vertical="center"/>
    </xf>
    <xf numFmtId="0" fontId="24" fillId="0" borderId="0" xfId="0" applyFont="1" applyBorder="1" applyAlignment="1">
      <alignment vertical="center" wrapText="1"/>
    </xf>
    <xf numFmtId="0" fontId="24" fillId="0" borderId="0" xfId="0" applyFont="1" applyBorder="1" applyAlignment="1">
      <alignment vertical="top" wrapText="1"/>
    </xf>
    <xf numFmtId="0" fontId="24" fillId="0" borderId="5" xfId="0" applyFont="1" applyBorder="1" applyAlignment="1"/>
    <xf numFmtId="0" fontId="27" fillId="3" borderId="0" xfId="0" applyFont="1" applyFill="1" applyAlignment="1">
      <alignment vertical="center"/>
    </xf>
    <xf numFmtId="0" fontId="24" fillId="3" borderId="0" xfId="0" applyFont="1" applyFill="1" applyAlignment="1">
      <alignment vertical="center"/>
    </xf>
    <xf numFmtId="0" fontId="28" fillId="0" borderId="0" xfId="0" applyFont="1" applyAlignment="1">
      <alignment vertical="center" wrapText="1"/>
    </xf>
    <xf numFmtId="0" fontId="28" fillId="0" borderId="0" xfId="0" applyFont="1" applyAlignment="1">
      <alignment vertical="center"/>
    </xf>
    <xf numFmtId="0" fontId="28" fillId="0" borderId="5" xfId="0" applyFont="1" applyBorder="1" applyAlignment="1">
      <alignment vertical="center"/>
    </xf>
    <xf numFmtId="0" fontId="27" fillId="0" borderId="0" xfId="0" applyFont="1" applyFill="1" applyAlignment="1">
      <alignment vertical="center"/>
    </xf>
    <xf numFmtId="0" fontId="28" fillId="0" borderId="5" xfId="0" applyFont="1" applyBorder="1" applyAlignment="1">
      <alignment vertical="center" wrapText="1"/>
    </xf>
    <xf numFmtId="0" fontId="24" fillId="0" borderId="5" xfId="0" applyFont="1" applyBorder="1" applyAlignment="1">
      <alignment vertical="center"/>
    </xf>
    <xf numFmtId="0" fontId="24" fillId="0" borderId="6" xfId="0" applyFont="1" applyBorder="1" applyAlignment="1">
      <alignment vertical="center"/>
    </xf>
    <xf numFmtId="0" fontId="24" fillId="0" borderId="4" xfId="0" applyFont="1" applyBorder="1" applyAlignment="1">
      <alignment vertical="center"/>
    </xf>
    <xf numFmtId="0" fontId="22" fillId="0" borderId="0" xfId="0" applyFont="1"/>
    <xf numFmtId="0" fontId="24" fillId="0" borderId="6" xfId="0" applyFont="1" applyBorder="1"/>
    <xf numFmtId="0" fontId="24" fillId="0" borderId="4" xfId="0" applyFont="1" applyBorder="1"/>
    <xf numFmtId="0" fontId="24" fillId="0" borderId="7" xfId="0" applyFont="1" applyBorder="1"/>
    <xf numFmtId="0" fontId="24" fillId="0" borderId="0" xfId="0" applyFont="1" applyBorder="1" applyAlignment="1">
      <alignment horizontal="left" vertical="center"/>
    </xf>
    <xf numFmtId="0" fontId="24" fillId="0" borderId="5" xfId="0" applyFont="1" applyBorder="1"/>
    <xf numFmtId="0" fontId="24" fillId="0" borderId="8" xfId="0" applyFont="1" applyBorder="1"/>
    <xf numFmtId="0" fontId="29" fillId="0" borderId="0" xfId="0" applyFont="1" applyBorder="1" applyAlignment="1">
      <alignment vertical="center"/>
    </xf>
    <xf numFmtId="0" fontId="23" fillId="0" borderId="7" xfId="0" applyFont="1" applyBorder="1" applyAlignment="1">
      <alignment horizontal="left" vertical="center" wrapText="1"/>
    </xf>
    <xf numFmtId="0" fontId="23" fillId="0" borderId="0" xfId="0" applyFont="1" applyBorder="1" applyAlignment="1">
      <alignment horizontal="left" vertical="center" wrapText="1"/>
    </xf>
    <xf numFmtId="0" fontId="23" fillId="0" borderId="5" xfId="0" applyFont="1" applyBorder="1" applyAlignment="1">
      <alignment horizontal="left" vertical="center" wrapText="1"/>
    </xf>
    <xf numFmtId="0" fontId="24" fillId="0" borderId="5" xfId="0" applyFont="1" applyBorder="1" applyAlignment="1">
      <alignment vertical="top" wrapText="1"/>
    </xf>
    <xf numFmtId="0" fontId="23" fillId="0" borderId="0" xfId="0" applyFont="1" applyBorder="1" applyAlignment="1">
      <alignment horizontal="center"/>
    </xf>
    <xf numFmtId="0" fontId="24" fillId="0" borderId="0" xfId="0" applyFont="1" applyAlignment="1">
      <alignment horizontal="left"/>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24" fillId="0" borderId="3" xfId="0" applyFont="1" applyBorder="1" applyAlignment="1">
      <alignment horizontal="center" vertical="top"/>
    </xf>
    <xf numFmtId="0" fontId="25" fillId="0" borderId="3" xfId="0" applyFont="1" applyBorder="1" applyAlignment="1">
      <alignment horizontal="justify" vertical="top" wrapText="1"/>
    </xf>
    <xf numFmtId="0" fontId="25" fillId="0" borderId="10" xfId="0" applyFont="1" applyBorder="1" applyAlignment="1">
      <alignment horizontal="justify" vertical="top" wrapText="1"/>
    </xf>
    <xf numFmtId="0" fontId="24" fillId="0" borderId="7" xfId="0" applyFont="1" applyBorder="1" applyAlignment="1">
      <alignment wrapText="1"/>
    </xf>
    <xf numFmtId="0" fontId="24" fillId="0" borderId="9" xfId="0" applyFont="1" applyBorder="1"/>
    <xf numFmtId="0" fontId="24" fillId="0" borderId="3" xfId="0" applyFont="1" applyBorder="1"/>
    <xf numFmtId="0" fontId="24" fillId="0" borderId="10" xfId="0" applyFont="1" applyBorder="1"/>
    <xf numFmtId="166" fontId="24" fillId="0" borderId="0" xfId="0" applyNumberFormat="1" applyFont="1" applyFill="1" applyBorder="1" applyAlignment="1" applyProtection="1">
      <alignment horizontal="right" vertical="center"/>
    </xf>
    <xf numFmtId="0" fontId="24" fillId="0" borderId="11" xfId="0" applyFont="1" applyBorder="1"/>
    <xf numFmtId="0" fontId="23" fillId="0" borderId="0" xfId="0" applyFont="1" applyAlignment="1">
      <alignment horizontal="left" vertical="top"/>
    </xf>
    <xf numFmtId="0" fontId="24" fillId="0" borderId="0" xfId="0" applyFont="1" applyAlignment="1">
      <alignment vertical="top"/>
    </xf>
    <xf numFmtId="166" fontId="24" fillId="0" borderId="3" xfId="0" applyNumberFormat="1" applyFont="1" applyFill="1" applyBorder="1" applyAlignment="1"/>
    <xf numFmtId="0" fontId="24" fillId="0" borderId="2" xfId="0" applyFont="1" applyBorder="1" applyAlignment="1">
      <alignment vertical="center"/>
    </xf>
    <xf numFmtId="0" fontId="24" fillId="0" borderId="2" xfId="0" applyFont="1" applyBorder="1" applyAlignment="1">
      <alignment vertical="top"/>
    </xf>
    <xf numFmtId="0" fontId="24" fillId="0" borderId="2" xfId="0" applyFont="1" applyBorder="1" applyAlignment="1">
      <alignment horizontal="left"/>
    </xf>
    <xf numFmtId="0" fontId="24" fillId="0" borderId="2" xfId="0" applyFont="1" applyBorder="1" applyAlignment="1">
      <alignment vertical="top" wrapText="1"/>
    </xf>
    <xf numFmtId="0" fontId="23" fillId="0" borderId="12" xfId="0" applyFont="1" applyBorder="1" applyAlignment="1">
      <alignment vertical="center"/>
    </xf>
    <xf numFmtId="0" fontId="23" fillId="0" borderId="13" xfId="0" applyFont="1" applyBorder="1" applyAlignment="1">
      <alignment vertical="center"/>
    </xf>
    <xf numFmtId="0" fontId="23" fillId="0" borderId="0" xfId="0" applyFont="1" applyBorder="1" applyAlignment="1">
      <alignment horizontal="center" vertical="center"/>
    </xf>
    <xf numFmtId="0" fontId="30" fillId="0" borderId="0" xfId="0" applyFont="1" applyAlignment="1">
      <alignment vertical="center"/>
    </xf>
    <xf numFmtId="0" fontId="26" fillId="0" borderId="0" xfId="0" quotePrefix="1" applyFont="1" applyAlignment="1">
      <alignment vertical="center"/>
    </xf>
    <xf numFmtId="0" fontId="23" fillId="0" borderId="2" xfId="0" applyFont="1" applyBorder="1" applyAlignment="1"/>
    <xf numFmtId="44" fontId="23" fillId="0" borderId="0" xfId="0" applyNumberFormat="1" applyFont="1" applyBorder="1" applyAlignment="1">
      <alignment horizontal="right" vertical="center"/>
    </xf>
    <xf numFmtId="0" fontId="24" fillId="0" borderId="8" xfId="0" applyFont="1" applyBorder="1" applyAlignment="1">
      <alignment vertical="center"/>
    </xf>
    <xf numFmtId="0" fontId="24" fillId="0" borderId="0" xfId="0" applyFont="1" applyBorder="1" applyAlignment="1">
      <alignment wrapText="1"/>
    </xf>
    <xf numFmtId="0" fontId="24" fillId="0" borderId="5" xfId="0" applyFont="1" applyBorder="1" applyAlignment="1">
      <alignment wrapText="1"/>
    </xf>
    <xf numFmtId="0" fontId="24" fillId="0" borderId="4" xfId="0" applyFont="1" applyBorder="1" applyAlignment="1"/>
    <xf numFmtId="0" fontId="24" fillId="0" borderId="8" xfId="0" applyFont="1" applyBorder="1" applyAlignment="1"/>
    <xf numFmtId="0" fontId="26" fillId="0" borderId="3" xfId="0" quotePrefix="1" applyFont="1" applyBorder="1" applyAlignment="1">
      <alignment horizontal="center" vertical="center"/>
    </xf>
    <xf numFmtId="44" fontId="23" fillId="0" borderId="3" xfId="0" applyNumberFormat="1" applyFont="1" applyBorder="1" applyAlignment="1">
      <alignment horizontal="right" vertical="center"/>
    </xf>
    <xf numFmtId="44" fontId="24" fillId="0" borderId="0" xfId="0" applyNumberFormat="1" applyFont="1" applyBorder="1" applyAlignment="1">
      <alignment vertical="top" wrapText="1"/>
    </xf>
    <xf numFmtId="0" fontId="29" fillId="0" borderId="0" xfId="0" applyFont="1" applyAlignment="1">
      <alignment vertical="center"/>
    </xf>
    <xf numFmtId="0" fontId="31" fillId="0" borderId="0" xfId="0" applyFont="1" applyAlignment="1"/>
    <xf numFmtId="0" fontId="21" fillId="0" borderId="0" xfId="0" applyFont="1" applyAlignment="1">
      <alignment vertical="center"/>
    </xf>
    <xf numFmtId="1" fontId="24" fillId="0" borderId="12" xfId="0" applyNumberFormat="1" applyFont="1" applyBorder="1" applyAlignment="1">
      <alignment horizontal="center" vertical="center" wrapText="1"/>
    </xf>
    <xf numFmtId="0" fontId="23" fillId="0" borderId="0" xfId="0" applyFont="1" applyBorder="1" applyAlignment="1">
      <alignment vertical="center"/>
    </xf>
    <xf numFmtId="0" fontId="23" fillId="0" borderId="0" xfId="0" applyFont="1" applyBorder="1" applyAlignment="1">
      <alignment horizontal="center" vertical="center"/>
    </xf>
    <xf numFmtId="3" fontId="24" fillId="0" borderId="0" xfId="0" applyNumberFormat="1" applyFont="1" applyBorder="1" applyAlignment="1">
      <alignment vertical="center"/>
    </xf>
    <xf numFmtId="0" fontId="32" fillId="0" borderId="0" xfId="0" applyFont="1" applyFill="1" applyBorder="1" applyAlignment="1">
      <alignment vertical="center"/>
    </xf>
    <xf numFmtId="0" fontId="33" fillId="0" borderId="0" xfId="0" applyFont="1" applyFill="1" applyBorder="1" applyAlignment="1">
      <alignment vertical="center"/>
    </xf>
    <xf numFmtId="0" fontId="20" fillId="0" borderId="0" xfId="0" applyFont="1" applyFill="1"/>
    <xf numFmtId="0" fontId="24" fillId="0" borderId="0" xfId="0" applyFont="1" applyAlignment="1">
      <alignment horizontal="left"/>
    </xf>
    <xf numFmtId="0" fontId="24" fillId="0" borderId="0" xfId="0" applyFont="1" applyAlignment="1">
      <alignment horizontal="right"/>
    </xf>
    <xf numFmtId="0" fontId="24" fillId="0" borderId="0" xfId="0" applyFont="1" applyBorder="1" applyAlignment="1">
      <alignment vertical="center" wrapText="1"/>
    </xf>
    <xf numFmtId="0" fontId="28" fillId="0" borderId="0" xfId="0" applyFont="1" applyAlignment="1">
      <alignment horizontal="right" vertical="center"/>
    </xf>
    <xf numFmtId="0" fontId="24" fillId="0" borderId="4" xfId="0" applyFont="1" applyBorder="1" applyAlignment="1">
      <alignment vertical="center" wrapText="1"/>
    </xf>
    <xf numFmtId="0" fontId="24" fillId="0" borderId="4" xfId="0" applyFont="1" applyBorder="1" applyAlignment="1">
      <alignment horizontal="left"/>
    </xf>
    <xf numFmtId="0" fontId="24" fillId="0" borderId="2" xfId="0" applyFont="1" applyBorder="1" applyAlignment="1"/>
    <xf numFmtId="0" fontId="23" fillId="0" borderId="3"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Alignment="1">
      <alignment horizontal="center"/>
    </xf>
    <xf numFmtId="0" fontId="24" fillId="0" borderId="0" xfId="0" applyFont="1" applyBorder="1" applyAlignment="1">
      <alignment horizontal="left" vertical="center"/>
    </xf>
    <xf numFmtId="0" fontId="24" fillId="0" borderId="0" xfId="0" applyFont="1" applyAlignment="1">
      <alignment horizontal="left" vertical="center"/>
    </xf>
    <xf numFmtId="0" fontId="24" fillId="0" borderId="0" xfId="0" applyFont="1" applyBorder="1" applyAlignment="1">
      <alignment horizontal="center" vertical="top" wrapText="1"/>
    </xf>
    <xf numFmtId="0" fontId="33" fillId="0" borderId="0" xfId="0" applyFont="1" applyAlignment="1">
      <alignment horizontal="center" vertical="center"/>
    </xf>
    <xf numFmtId="0" fontId="34" fillId="0" borderId="0" xfId="0" applyFont="1" applyAlignment="1">
      <alignment horizontal="center"/>
    </xf>
    <xf numFmtId="0" fontId="20" fillId="0" borderId="0" xfId="0" applyFont="1" applyAlignment="1">
      <alignment horizontal="center" vertical="center"/>
    </xf>
    <xf numFmtId="0" fontId="22" fillId="0" borderId="0" xfId="0" applyFont="1" applyAlignment="1">
      <alignment vertical="center"/>
    </xf>
    <xf numFmtId="0" fontId="24" fillId="0" borderId="0" xfId="0" applyFont="1" applyAlignment="1">
      <alignment horizontal="left"/>
    </xf>
    <xf numFmtId="0" fontId="35" fillId="0" borderId="0" xfId="0" applyFont="1" applyAlignment="1">
      <alignment horizontal="center" vertical="center"/>
    </xf>
    <xf numFmtId="0" fontId="20" fillId="0" borderId="0" xfId="0" applyFont="1" applyAlignment="1">
      <alignment horizontal="right" vertical="center"/>
    </xf>
    <xf numFmtId="0" fontId="25" fillId="0" borderId="7" xfId="0" applyFont="1" applyBorder="1" applyAlignment="1">
      <alignment horizontal="left" vertical="top" wrapText="1"/>
    </xf>
    <xf numFmtId="0" fontId="25" fillId="0" borderId="0" xfId="0" applyFont="1" applyBorder="1" applyAlignment="1">
      <alignment horizontal="left" vertical="top"/>
    </xf>
    <xf numFmtId="0" fontId="24" fillId="0" borderId="0" xfId="0" applyFont="1" applyBorder="1" applyAlignment="1">
      <alignment horizontal="justify" vertical="center" wrapText="1"/>
    </xf>
    <xf numFmtId="0" fontId="24" fillId="0" borderId="5" xfId="0" applyFont="1" applyBorder="1" applyAlignment="1">
      <alignment horizontal="justify" vertical="center" wrapText="1"/>
    </xf>
    <xf numFmtId="0" fontId="25" fillId="0" borderId="7" xfId="0" applyFont="1" applyBorder="1" applyAlignment="1">
      <alignment horizontal="left" vertical="top"/>
    </xf>
    <xf numFmtId="0" fontId="24" fillId="0" borderId="0" xfId="0" applyFont="1" applyBorder="1" applyAlignment="1">
      <alignment vertical="center" wrapText="1"/>
    </xf>
    <xf numFmtId="0" fontId="24" fillId="0" borderId="5" xfId="0" applyFont="1" applyBorder="1" applyAlignment="1">
      <alignment vertical="center" wrapText="1"/>
    </xf>
    <xf numFmtId="0" fontId="24" fillId="0" borderId="0" xfId="0" applyFont="1" applyAlignment="1">
      <alignment horizontal="left" vertical="top"/>
    </xf>
    <xf numFmtId="0" fontId="24" fillId="0" borderId="0" xfId="0" applyFont="1" applyAlignment="1">
      <alignment horizontal="left" vertical="center" wrapText="1"/>
    </xf>
    <xf numFmtId="0" fontId="24" fillId="0" borderId="0" xfId="0" applyFont="1" applyAlignment="1">
      <alignment horizontal="left" vertical="top" wrapText="1"/>
    </xf>
    <xf numFmtId="0" fontId="24" fillId="0" borderId="0" xfId="0" applyFont="1" applyBorder="1" applyAlignment="1">
      <alignment horizontal="justify" vertical="top" wrapText="1"/>
    </xf>
    <xf numFmtId="0" fontId="24" fillId="0" borderId="0" xfId="0" applyFont="1" applyAlignment="1">
      <alignment vertical="center" wrapText="1"/>
    </xf>
    <xf numFmtId="0" fontId="24" fillId="0" borderId="0" xfId="0" applyFont="1" applyAlignment="1">
      <alignment vertical="top" wrapText="1"/>
    </xf>
    <xf numFmtId="0" fontId="24" fillId="0" borderId="5" xfId="0" applyFont="1" applyBorder="1" applyAlignment="1">
      <alignment horizontal="left" vertical="center"/>
    </xf>
    <xf numFmtId="0" fontId="24" fillId="0" borderId="0" xfId="0" applyFont="1" applyBorder="1" applyAlignment="1">
      <alignment vertical="top" wrapText="1"/>
    </xf>
    <xf numFmtId="0" fontId="24" fillId="0" borderId="5" xfId="0" applyFont="1" applyBorder="1" applyAlignment="1">
      <alignment horizontal="justify" vertical="top" wrapText="1"/>
    </xf>
    <xf numFmtId="0" fontId="24" fillId="0" borderId="0" xfId="0" applyFont="1" applyBorder="1" applyAlignment="1">
      <alignment horizontal="left" vertical="top"/>
    </xf>
    <xf numFmtId="0" fontId="29" fillId="0" borderId="0" xfId="0" applyFont="1" applyBorder="1" applyAlignment="1">
      <alignment horizontal="left" vertical="center" wrapText="1"/>
    </xf>
    <xf numFmtId="0" fontId="26" fillId="0" borderId="0" xfId="0" quotePrefix="1" applyFont="1" applyBorder="1" applyAlignment="1">
      <alignment horizontal="center" vertical="center"/>
    </xf>
    <xf numFmtId="0" fontId="20" fillId="0" borderId="0" xfId="0" applyFont="1" applyAlignment="1">
      <alignment vertical="center"/>
    </xf>
    <xf numFmtId="0" fontId="24" fillId="0" borderId="0" xfId="0" applyNumberFormat="1" applyFont="1" applyAlignment="1"/>
    <xf numFmtId="44" fontId="20" fillId="0" borderId="12" xfId="0" applyNumberFormat="1" applyFont="1" applyFill="1" applyBorder="1" applyAlignment="1" applyProtection="1">
      <alignment horizontal="center" vertical="center" wrapText="1"/>
    </xf>
    <xf numFmtId="0" fontId="24" fillId="0" borderId="0" xfId="0" applyFont="1" applyBorder="1" applyAlignment="1" applyProtection="1"/>
    <xf numFmtId="1" fontId="24" fillId="0" borderId="12" xfId="0" applyNumberFormat="1" applyFont="1" applyBorder="1" applyAlignment="1" applyProtection="1">
      <alignment horizontal="center" vertical="center" wrapText="1"/>
    </xf>
    <xf numFmtId="0" fontId="24" fillId="0" borderId="0" xfId="0" applyFont="1" applyProtection="1"/>
    <xf numFmtId="0" fontId="25" fillId="0" borderId="0" xfId="0" applyFont="1" applyAlignment="1" applyProtection="1">
      <alignment vertical="center" wrapText="1"/>
    </xf>
    <xf numFmtId="0" fontId="25" fillId="0" borderId="0" xfId="0" applyFont="1" applyAlignment="1" applyProtection="1">
      <alignment horizontal="right" vertical="center" wrapText="1"/>
    </xf>
    <xf numFmtId="0" fontId="25" fillId="0" borderId="0" xfId="0" applyFont="1" applyFill="1" applyAlignment="1" applyProtection="1">
      <alignment horizontal="right" vertical="center" wrapText="1"/>
    </xf>
    <xf numFmtId="2" fontId="25" fillId="0" borderId="0" xfId="0" applyNumberFormat="1" applyFont="1" applyFill="1" applyBorder="1" applyAlignment="1" applyProtection="1">
      <alignment horizontal="center" vertical="center"/>
    </xf>
    <xf numFmtId="0" fontId="24" fillId="0" borderId="0" xfId="0" applyFont="1" applyBorder="1" applyAlignment="1" applyProtection="1">
      <alignment horizontal="center" vertical="center" wrapText="1"/>
    </xf>
    <xf numFmtId="0" fontId="24" fillId="0" borderId="0" xfId="0" applyFont="1" applyAlignment="1" applyProtection="1">
      <alignment horizontal="left"/>
    </xf>
    <xf numFmtId="0" fontId="24" fillId="0" borderId="0" xfId="0" applyFont="1" applyAlignment="1" applyProtection="1"/>
    <xf numFmtId="0" fontId="24" fillId="0" borderId="0" xfId="0" applyFont="1" applyAlignment="1" applyProtection="1">
      <alignment vertical="center" wrapText="1"/>
    </xf>
    <xf numFmtId="0" fontId="24" fillId="0" borderId="0" xfId="0" applyFont="1" applyAlignment="1" applyProtection="1">
      <alignment horizontal="left" vertical="center" wrapText="1"/>
    </xf>
    <xf numFmtId="0" fontId="23" fillId="0" borderId="0" xfId="0" applyFont="1" applyAlignment="1">
      <alignment vertical="top"/>
    </xf>
    <xf numFmtId="166" fontId="24" fillId="0" borderId="14" xfId="0" applyNumberFormat="1" applyFont="1" applyFill="1" applyBorder="1" applyAlignment="1"/>
    <xf numFmtId="166" fontId="24" fillId="0" borderId="15" xfId="0" applyNumberFormat="1" applyFont="1" applyFill="1" applyBorder="1" applyAlignment="1"/>
    <xf numFmtId="0" fontId="24" fillId="0" borderId="0" xfId="0" applyFont="1" applyAlignment="1">
      <alignment horizontal="left"/>
    </xf>
    <xf numFmtId="0" fontId="24" fillId="0" borderId="0" xfId="0" applyNumberFormat="1" applyFont="1" applyAlignment="1">
      <alignment horizontal="left"/>
    </xf>
    <xf numFmtId="1" fontId="24" fillId="0" borderId="0" xfId="0" applyNumberFormat="1" applyFont="1" applyAlignment="1">
      <alignment horizontal="right"/>
    </xf>
    <xf numFmtId="0" fontId="24" fillId="4" borderId="0" xfId="0" applyFont="1" applyFill="1"/>
    <xf numFmtId="0" fontId="24" fillId="4" borderId="0" xfId="0" applyFont="1" applyFill="1" applyAlignment="1"/>
    <xf numFmtId="0" fontId="18" fillId="0" borderId="0" xfId="0" applyFont="1" applyAlignment="1"/>
    <xf numFmtId="0" fontId="18" fillId="0" borderId="0" xfId="0" applyFont="1"/>
    <xf numFmtId="0" fontId="18" fillId="0" borderId="0" xfId="0" applyFont="1" applyAlignment="1">
      <alignment vertical="center"/>
    </xf>
    <xf numFmtId="0" fontId="25" fillId="0" borderId="0" xfId="0" applyFont="1" applyAlignment="1"/>
    <xf numFmtId="0" fontId="24" fillId="0" borderId="0" xfId="0" applyFont="1" applyAlignment="1">
      <alignment horizontal="right"/>
    </xf>
    <xf numFmtId="0" fontId="32" fillId="0" borderId="0" xfId="0" applyFont="1" applyAlignment="1">
      <alignment horizontal="left" vertical="center" wrapText="1"/>
    </xf>
    <xf numFmtId="0" fontId="20" fillId="0" borderId="0" xfId="0" applyFont="1" applyAlignment="1" applyProtection="1">
      <alignment horizontal="left"/>
    </xf>
    <xf numFmtId="0" fontId="20" fillId="0" borderId="0" xfId="0" applyFont="1" applyAlignment="1" applyProtection="1">
      <alignment horizontal="center"/>
    </xf>
    <xf numFmtId="167" fontId="23" fillId="0" borderId="0" xfId="0" applyNumberFormat="1"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center"/>
    </xf>
    <xf numFmtId="166" fontId="22" fillId="0" borderId="9" xfId="0" applyNumberFormat="1" applyFont="1" applyFill="1" applyBorder="1" applyAlignment="1" applyProtection="1">
      <alignment horizontal="right" vertical="center"/>
    </xf>
    <xf numFmtId="166" fontId="22" fillId="0" borderId="3" xfId="0" applyNumberFormat="1" applyFont="1" applyFill="1" applyBorder="1" applyAlignment="1" applyProtection="1">
      <alignment horizontal="right" vertical="center"/>
    </xf>
    <xf numFmtId="166" fontId="22" fillId="0" borderId="10" xfId="0" applyNumberFormat="1" applyFont="1" applyFill="1" applyBorder="1" applyAlignment="1" applyProtection="1">
      <alignment horizontal="right" vertical="center"/>
    </xf>
    <xf numFmtId="166" fontId="22" fillId="0" borderId="6" xfId="0" applyNumberFormat="1" applyFont="1" applyFill="1" applyBorder="1" applyAlignment="1" applyProtection="1">
      <alignment horizontal="right" vertical="center"/>
    </xf>
    <xf numFmtId="166" fontId="22" fillId="0" borderId="4" xfId="0" applyNumberFormat="1" applyFont="1" applyFill="1" applyBorder="1" applyAlignment="1" applyProtection="1">
      <alignment horizontal="right" vertical="center"/>
    </xf>
    <xf numFmtId="166" fontId="22" fillId="0" borderId="8" xfId="0" applyNumberFormat="1" applyFont="1" applyFill="1" applyBorder="1" applyAlignment="1" applyProtection="1">
      <alignment horizontal="right" vertical="center"/>
    </xf>
    <xf numFmtId="4" fontId="22" fillId="6" borderId="9" xfId="0" applyNumberFormat="1" applyFont="1" applyFill="1" applyBorder="1" applyAlignment="1" applyProtection="1">
      <alignment horizontal="center" vertical="center"/>
      <protection locked="0"/>
    </xf>
    <xf numFmtId="4" fontId="22" fillId="6" borderId="3" xfId="0" applyNumberFormat="1" applyFont="1" applyFill="1" applyBorder="1" applyAlignment="1" applyProtection="1">
      <alignment horizontal="center" vertical="center"/>
      <protection locked="0"/>
    </xf>
    <xf numFmtId="4" fontId="22" fillId="6" borderId="10" xfId="0" applyNumberFormat="1" applyFont="1" applyFill="1" applyBorder="1" applyAlignment="1" applyProtection="1">
      <alignment horizontal="center" vertical="center"/>
      <protection locked="0"/>
    </xf>
    <xf numFmtId="4" fontId="22" fillId="6" borderId="6" xfId="0" applyNumberFormat="1" applyFont="1" applyFill="1" applyBorder="1" applyAlignment="1" applyProtection="1">
      <alignment horizontal="center" vertical="center"/>
      <protection locked="0"/>
    </xf>
    <xf numFmtId="4" fontId="22" fillId="6" borderId="4" xfId="0" applyNumberFormat="1" applyFont="1" applyFill="1" applyBorder="1" applyAlignment="1" applyProtection="1">
      <alignment horizontal="center" vertical="center"/>
      <protection locked="0"/>
    </xf>
    <xf numFmtId="4" fontId="22" fillId="6" borderId="8" xfId="0" applyNumberFormat="1" applyFont="1" applyFill="1" applyBorder="1" applyAlignment="1" applyProtection="1">
      <alignment horizontal="center" vertical="center"/>
      <protection locked="0"/>
    </xf>
    <xf numFmtId="3" fontId="24" fillId="0" borderId="0" xfId="0" applyNumberFormat="1" applyFont="1" applyBorder="1" applyAlignment="1">
      <alignment horizontal="right" vertical="center"/>
    </xf>
    <xf numFmtId="0" fontId="24" fillId="0" borderId="9" xfId="0" applyFont="1" applyBorder="1" applyAlignment="1">
      <alignment horizontal="center" vertical="center"/>
    </xf>
    <xf numFmtId="0" fontId="24" fillId="0" borderId="3" xfId="0" quotePrefix="1" applyFont="1" applyBorder="1" applyAlignment="1">
      <alignment horizontal="center" vertical="center"/>
    </xf>
    <xf numFmtId="0" fontId="24" fillId="0" borderId="10" xfId="0" quotePrefix="1" applyFont="1" applyBorder="1" applyAlignment="1">
      <alignment horizontal="center" vertical="center"/>
    </xf>
    <xf numFmtId="0" fontId="24" fillId="0" borderId="6" xfId="0" quotePrefix="1" applyFont="1" applyBorder="1" applyAlignment="1">
      <alignment horizontal="center" vertical="center"/>
    </xf>
    <xf numFmtId="0" fontId="24" fillId="0" borderId="4" xfId="0" quotePrefix="1" applyFont="1" applyBorder="1" applyAlignment="1">
      <alignment horizontal="center" vertical="center"/>
    </xf>
    <xf numFmtId="0" fontId="24" fillId="0" borderId="8" xfId="0" quotePrefix="1" applyFont="1" applyBorder="1" applyAlignment="1">
      <alignment horizontal="center" vertical="center"/>
    </xf>
    <xf numFmtId="0" fontId="24" fillId="0" borderId="16" xfId="0" quotePrefix="1" applyFont="1" applyBorder="1" applyAlignment="1">
      <alignment horizontal="center" vertical="center"/>
    </xf>
    <xf numFmtId="0" fontId="24" fillId="0" borderId="17" xfId="0" quotePrefix="1" applyFont="1" applyBorder="1" applyAlignment="1">
      <alignment horizontal="center" vertical="center"/>
    </xf>
    <xf numFmtId="0" fontId="24" fillId="0" borderId="18" xfId="0" quotePrefix="1" applyFont="1" applyBorder="1" applyAlignment="1">
      <alignment horizontal="center" vertical="center"/>
    </xf>
    <xf numFmtId="0" fontId="23" fillId="0" borderId="7" xfId="0" applyFont="1" applyBorder="1" applyAlignment="1">
      <alignment horizontal="center" vertical="center"/>
    </xf>
    <xf numFmtId="0" fontId="23" fillId="0" borderId="0" xfId="0" quotePrefix="1" applyFont="1" applyBorder="1" applyAlignment="1">
      <alignment horizontal="center" vertical="center"/>
    </xf>
    <xf numFmtId="0" fontId="23" fillId="0" borderId="5" xfId="0" quotePrefix="1" applyFont="1" applyBorder="1" applyAlignment="1">
      <alignment horizontal="center" vertical="center"/>
    </xf>
    <xf numFmtId="0" fontId="23" fillId="0" borderId="6" xfId="0" quotePrefix="1" applyFont="1" applyBorder="1" applyAlignment="1">
      <alignment horizontal="center" vertical="center"/>
    </xf>
    <xf numFmtId="0" fontId="23" fillId="0" borderId="4" xfId="0" quotePrefix="1" applyFont="1" applyBorder="1" applyAlignment="1">
      <alignment horizontal="center" vertical="center"/>
    </xf>
    <xf numFmtId="0" fontId="23" fillId="0" borderId="8" xfId="0" quotePrefix="1" applyFont="1" applyBorder="1" applyAlignment="1">
      <alignment horizontal="center" vertical="center"/>
    </xf>
    <xf numFmtId="4" fontId="30" fillId="0" borderId="9" xfId="0" applyNumberFormat="1" applyFont="1" applyFill="1" applyBorder="1" applyAlignment="1" applyProtection="1">
      <alignment horizontal="center" vertical="center"/>
    </xf>
    <xf numFmtId="4" fontId="30" fillId="0" borderId="3" xfId="0" applyNumberFormat="1" applyFont="1" applyFill="1" applyBorder="1" applyAlignment="1" applyProtection="1">
      <alignment horizontal="center" vertical="center"/>
    </xf>
    <xf numFmtId="4" fontId="30" fillId="0" borderId="10" xfId="0" applyNumberFormat="1" applyFont="1" applyFill="1" applyBorder="1" applyAlignment="1" applyProtection="1">
      <alignment horizontal="center" vertical="center"/>
    </xf>
    <xf numFmtId="4" fontId="30" fillId="0" borderId="6" xfId="0" applyNumberFormat="1" applyFont="1" applyFill="1" applyBorder="1" applyAlignment="1" applyProtection="1">
      <alignment horizontal="center" vertical="center"/>
    </xf>
    <xf numFmtId="4" fontId="30" fillId="0" borderId="4" xfId="0" applyNumberFormat="1" applyFont="1" applyFill="1" applyBorder="1" applyAlignment="1" applyProtection="1">
      <alignment horizontal="center" vertical="center"/>
    </xf>
    <xf numFmtId="4" fontId="30" fillId="0" borderId="8" xfId="0" applyNumberFormat="1" applyFont="1" applyFill="1" applyBorder="1" applyAlignment="1" applyProtection="1">
      <alignment horizontal="center" vertical="center"/>
    </xf>
    <xf numFmtId="0" fontId="24" fillId="0" borderId="0" xfId="0" applyFont="1" applyAlignment="1" applyProtection="1">
      <alignment horizontal="left" vertical="center" wrapText="1"/>
    </xf>
    <xf numFmtId="0" fontId="24" fillId="0" borderId="9"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0" fontId="35" fillId="0" borderId="0" xfId="0" applyFont="1" applyAlignment="1">
      <alignment horizontal="center" vertical="center" wrapText="1"/>
    </xf>
    <xf numFmtId="0" fontId="24" fillId="0" borderId="0" xfId="0" applyFont="1" applyBorder="1" applyAlignment="1">
      <alignment horizontal="center" vertical="top"/>
    </xf>
    <xf numFmtId="0" fontId="37" fillId="2" borderId="0" xfId="0" applyFont="1" applyFill="1" applyBorder="1" applyAlignment="1">
      <alignment horizontal="left" vertical="center"/>
    </xf>
    <xf numFmtId="0" fontId="29" fillId="0" borderId="0" xfId="0" applyFont="1" applyBorder="1" applyAlignment="1">
      <alignment horizontal="center" vertical="center"/>
    </xf>
    <xf numFmtId="164" fontId="24" fillId="7" borderId="0" xfId="0" applyNumberFormat="1" applyFont="1" applyFill="1" applyBorder="1" applyAlignment="1" applyProtection="1">
      <alignment horizontal="center" vertical="center"/>
      <protection locked="0"/>
    </xf>
    <xf numFmtId="164" fontId="24" fillId="7" borderId="4" xfId="0" applyNumberFormat="1" applyFont="1" applyFill="1" applyBorder="1" applyAlignment="1" applyProtection="1">
      <alignment horizontal="center" vertical="center"/>
      <protection locked="0"/>
    </xf>
    <xf numFmtId="7" fontId="23" fillId="0" borderId="44" xfId="0" applyNumberFormat="1" applyFont="1" applyFill="1" applyBorder="1" applyAlignment="1">
      <alignment horizontal="center" vertical="center"/>
    </xf>
    <xf numFmtId="7" fontId="23" fillId="0" borderId="14" xfId="0" applyNumberFormat="1" applyFont="1" applyFill="1" applyBorder="1" applyAlignment="1">
      <alignment horizontal="center" vertical="center"/>
    </xf>
    <xf numFmtId="7" fontId="23" fillId="0" borderId="45" xfId="0" applyNumberFormat="1" applyFont="1" applyFill="1" applyBorder="1" applyAlignment="1">
      <alignment horizontal="center" vertical="center"/>
    </xf>
    <xf numFmtId="7" fontId="23" fillId="0" borderId="46" xfId="0" applyNumberFormat="1" applyFont="1" applyFill="1" applyBorder="1" applyAlignment="1">
      <alignment horizontal="center" vertical="center"/>
    </xf>
    <xf numFmtId="7" fontId="23" fillId="0" borderId="0" xfId="0" applyNumberFormat="1" applyFont="1" applyFill="1" applyBorder="1" applyAlignment="1">
      <alignment horizontal="center" vertical="center"/>
    </xf>
    <xf numFmtId="7" fontId="23" fillId="0" borderId="36" xfId="0" applyNumberFormat="1" applyFont="1" applyFill="1" applyBorder="1" applyAlignment="1">
      <alignment horizontal="center" vertical="center"/>
    </xf>
    <xf numFmtId="7" fontId="23" fillId="0" borderId="47" xfId="0" applyNumberFormat="1" applyFont="1" applyFill="1" applyBorder="1" applyAlignment="1">
      <alignment horizontal="center" vertical="center"/>
    </xf>
    <xf numFmtId="7" fontId="23" fillId="0" borderId="17" xfId="0" applyNumberFormat="1" applyFont="1" applyFill="1" applyBorder="1" applyAlignment="1">
      <alignment horizontal="center" vertical="center"/>
    </xf>
    <xf numFmtId="7" fontId="23" fillId="0" borderId="48" xfId="0" applyNumberFormat="1" applyFont="1" applyFill="1" applyBorder="1" applyAlignment="1">
      <alignment horizontal="center" vertical="center"/>
    </xf>
    <xf numFmtId="0" fontId="24" fillId="0" borderId="0" xfId="0" applyFont="1" applyAlignment="1">
      <alignment horizontal="left" vertical="center"/>
    </xf>
    <xf numFmtId="4" fontId="23" fillId="5" borderId="4" xfId="0" applyNumberFormat="1" applyFont="1" applyFill="1" applyBorder="1" applyAlignment="1" applyProtection="1">
      <alignment horizontal="center" vertical="center"/>
      <protection locked="0"/>
    </xf>
    <xf numFmtId="2" fontId="23" fillId="0" borderId="0" xfId="0" applyNumberFormat="1" applyFont="1" applyBorder="1" applyAlignment="1">
      <alignment horizontal="center" vertical="center"/>
    </xf>
    <xf numFmtId="0" fontId="33" fillId="2" borderId="9"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4" xfId="0" applyFont="1" applyFill="1" applyBorder="1" applyAlignment="1">
      <alignment horizontal="center" vertical="center"/>
    </xf>
    <xf numFmtId="0" fontId="20" fillId="0" borderId="0" xfId="0" applyFont="1" applyAlignment="1" applyProtection="1">
      <alignment horizontal="center" vertical="center" wrapText="1"/>
    </xf>
    <xf numFmtId="166" fontId="30" fillId="0" borderId="9" xfId="0" applyNumberFormat="1" applyFont="1" applyFill="1" applyBorder="1" applyAlignment="1" applyProtection="1">
      <alignment horizontal="right" vertical="center"/>
    </xf>
    <xf numFmtId="166" fontId="30" fillId="0" borderId="3" xfId="0" applyNumberFormat="1" applyFont="1" applyFill="1" applyBorder="1" applyAlignment="1" applyProtection="1">
      <alignment horizontal="right" vertical="center"/>
    </xf>
    <xf numFmtId="166" fontId="30" fillId="0" borderId="10" xfId="0" applyNumberFormat="1" applyFont="1" applyFill="1" applyBorder="1" applyAlignment="1" applyProtection="1">
      <alignment horizontal="right" vertical="center"/>
    </xf>
    <xf numFmtId="166" fontId="30" fillId="0" borderId="6" xfId="0" applyNumberFormat="1" applyFont="1" applyFill="1" applyBorder="1" applyAlignment="1" applyProtection="1">
      <alignment horizontal="right" vertical="center"/>
    </xf>
    <xf numFmtId="166" fontId="30" fillId="0" borderId="4" xfId="0" applyNumberFormat="1" applyFont="1" applyFill="1" applyBorder="1" applyAlignment="1" applyProtection="1">
      <alignment horizontal="right" vertical="center"/>
    </xf>
    <xf numFmtId="166" fontId="30" fillId="0" borderId="8" xfId="0" applyNumberFormat="1" applyFont="1" applyFill="1" applyBorder="1" applyAlignment="1" applyProtection="1">
      <alignment horizontal="right" vertical="center"/>
    </xf>
    <xf numFmtId="0" fontId="23" fillId="0" borderId="7" xfId="0" quotePrefix="1"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166" fontId="23" fillId="0" borderId="7" xfId="0" applyNumberFormat="1" applyFont="1" applyBorder="1" applyAlignment="1">
      <alignment horizontal="right" vertical="center"/>
    </xf>
    <xf numFmtId="166" fontId="23" fillId="0" borderId="0" xfId="0" applyNumberFormat="1" applyFont="1" applyBorder="1" applyAlignment="1">
      <alignment horizontal="right" vertical="center"/>
    </xf>
    <xf numFmtId="166" fontId="23" fillId="0" borderId="5" xfId="0" applyNumberFormat="1" applyFont="1" applyBorder="1" applyAlignment="1">
      <alignment horizontal="right" vertical="center"/>
    </xf>
    <xf numFmtId="166" fontId="23" fillId="0" borderId="6" xfId="0" applyNumberFormat="1" applyFont="1" applyBorder="1" applyAlignment="1">
      <alignment horizontal="right" vertical="center"/>
    </xf>
    <xf numFmtId="166" fontId="23" fillId="0" borderId="4" xfId="0" applyNumberFormat="1" applyFont="1" applyBorder="1" applyAlignment="1">
      <alignment horizontal="right" vertical="center"/>
    </xf>
    <xf numFmtId="166" fontId="23" fillId="0" borderId="8" xfId="0" applyNumberFormat="1" applyFont="1" applyBorder="1" applyAlignment="1">
      <alignment horizontal="right" vertical="center"/>
    </xf>
    <xf numFmtId="0" fontId="33" fillId="2" borderId="0" xfId="0" applyFont="1" applyFill="1" applyBorder="1" applyAlignment="1">
      <alignment horizontal="left" vertical="center"/>
    </xf>
    <xf numFmtId="0" fontId="23" fillId="0" borderId="0" xfId="0" applyFont="1" applyAlignment="1">
      <alignment horizontal="right" vertical="center"/>
    </xf>
    <xf numFmtId="0" fontId="23" fillId="0" borderId="5" xfId="0" applyFont="1" applyBorder="1" applyAlignment="1">
      <alignment horizontal="right" vertical="center"/>
    </xf>
    <xf numFmtId="0" fontId="24" fillId="0" borderId="19" xfId="0" applyFont="1" applyBorder="1" applyAlignment="1">
      <alignment horizontal="center" vertical="center"/>
    </xf>
    <xf numFmtId="7" fontId="23" fillId="0" borderId="32" xfId="0" applyNumberFormat="1" applyFont="1" applyFill="1" applyBorder="1" applyAlignment="1" applyProtection="1">
      <alignment horizontal="right" vertical="center"/>
    </xf>
    <xf numFmtId="7" fontId="23" fillId="0" borderId="14" xfId="0" applyNumberFormat="1" applyFont="1" applyFill="1" applyBorder="1" applyAlignment="1" applyProtection="1">
      <alignment horizontal="right" vertical="center"/>
    </xf>
    <xf numFmtId="7" fontId="23" fillId="0" borderId="33" xfId="0" applyNumberFormat="1" applyFont="1" applyFill="1" applyBorder="1" applyAlignment="1" applyProtection="1">
      <alignment horizontal="right" vertical="center"/>
    </xf>
    <xf numFmtId="7" fontId="23" fillId="0" borderId="7" xfId="0" applyNumberFormat="1" applyFont="1" applyFill="1" applyBorder="1" applyAlignment="1" applyProtection="1">
      <alignment horizontal="right" vertical="center"/>
    </xf>
    <xf numFmtId="7" fontId="23" fillId="0" borderId="0" xfId="0" applyNumberFormat="1" applyFont="1" applyFill="1" applyBorder="1" applyAlignment="1" applyProtection="1">
      <alignment horizontal="right" vertical="center"/>
    </xf>
    <xf numFmtId="7" fontId="23" fillId="0" borderId="5" xfId="0" applyNumberFormat="1" applyFont="1" applyFill="1" applyBorder="1" applyAlignment="1" applyProtection="1">
      <alignment horizontal="right" vertical="center"/>
    </xf>
    <xf numFmtId="7" fontId="23" fillId="0" borderId="6" xfId="0" applyNumberFormat="1" applyFont="1" applyFill="1" applyBorder="1" applyAlignment="1" applyProtection="1">
      <alignment horizontal="right" vertical="center"/>
    </xf>
    <xf numFmtId="7" fontId="23" fillId="0" borderId="4" xfId="0" applyNumberFormat="1" applyFont="1" applyFill="1" applyBorder="1" applyAlignment="1" applyProtection="1">
      <alignment horizontal="right" vertical="center"/>
    </xf>
    <xf numFmtId="7" fontId="23" fillId="0" borderId="8" xfId="0" applyNumberFormat="1" applyFont="1" applyFill="1" applyBorder="1" applyAlignment="1" applyProtection="1">
      <alignment horizontal="right" vertical="center"/>
    </xf>
    <xf numFmtId="0" fontId="27" fillId="3" borderId="0" xfId="0" applyFont="1" applyFill="1" applyAlignment="1">
      <alignment horizontal="left" vertical="center"/>
    </xf>
    <xf numFmtId="166" fontId="24" fillId="0" borderId="49" xfId="0" applyNumberFormat="1" applyFont="1" applyBorder="1" applyAlignment="1" applyProtection="1">
      <alignment horizontal="right" vertical="center"/>
    </xf>
    <xf numFmtId="166" fontId="24" fillId="0" borderId="9" xfId="0" applyNumberFormat="1" applyFont="1" applyFill="1" applyBorder="1" applyAlignment="1" applyProtection="1">
      <alignment horizontal="right" vertical="center"/>
    </xf>
    <xf numFmtId="166" fontId="24" fillId="0" borderId="3" xfId="0" applyNumberFormat="1" applyFont="1" applyFill="1" applyBorder="1" applyAlignment="1" applyProtection="1">
      <alignment horizontal="right" vertical="center"/>
    </xf>
    <xf numFmtId="166" fontId="24" fillId="0" borderId="10" xfId="0" applyNumberFormat="1" applyFont="1" applyFill="1" applyBorder="1" applyAlignment="1" applyProtection="1">
      <alignment horizontal="right" vertical="center"/>
    </xf>
    <xf numFmtId="166" fontId="24" fillId="0" borderId="7" xfId="0" applyNumberFormat="1" applyFont="1" applyFill="1" applyBorder="1" applyAlignment="1" applyProtection="1">
      <alignment horizontal="right" vertical="center"/>
    </xf>
    <xf numFmtId="166" fontId="24" fillId="0" borderId="0" xfId="0" applyNumberFormat="1" applyFont="1" applyFill="1" applyBorder="1" applyAlignment="1" applyProtection="1">
      <alignment horizontal="right" vertical="center"/>
    </xf>
    <xf numFmtId="166" fontId="24" fillId="0" borderId="5" xfId="0" applyNumberFormat="1" applyFont="1" applyFill="1" applyBorder="1" applyAlignment="1" applyProtection="1">
      <alignment horizontal="right" vertical="center"/>
    </xf>
    <xf numFmtId="166" fontId="24" fillId="0" borderId="6" xfId="0" applyNumberFormat="1" applyFont="1" applyFill="1" applyBorder="1" applyAlignment="1" applyProtection="1">
      <alignment horizontal="right" vertical="center"/>
    </xf>
    <xf numFmtId="166" fontId="24" fillId="0" borderId="4" xfId="0" applyNumberFormat="1" applyFont="1" applyFill="1" applyBorder="1" applyAlignment="1" applyProtection="1">
      <alignment horizontal="right" vertical="center"/>
    </xf>
    <xf numFmtId="166" fontId="24" fillId="0" borderId="8" xfId="0" applyNumberFormat="1" applyFont="1" applyFill="1" applyBorder="1" applyAlignment="1" applyProtection="1">
      <alignment horizontal="right" vertical="center"/>
    </xf>
    <xf numFmtId="0" fontId="23" fillId="0" borderId="0" xfId="0" quotePrefix="1" applyFont="1" applyAlignment="1">
      <alignment horizontal="center" vertical="center"/>
    </xf>
    <xf numFmtId="0" fontId="24" fillId="7" borderId="0" xfId="0" applyFont="1" applyFill="1" applyBorder="1" applyAlignment="1" applyProtection="1">
      <alignment horizontal="center" vertical="center"/>
      <protection locked="0"/>
    </xf>
    <xf numFmtId="0" fontId="24" fillId="7" borderId="4" xfId="0" applyFont="1" applyFill="1" applyBorder="1" applyAlignment="1" applyProtection="1">
      <alignment horizontal="center" vertical="center"/>
      <protection locked="0"/>
    </xf>
    <xf numFmtId="7" fontId="24" fillId="0" borderId="47" xfId="0" applyNumberFormat="1" applyFont="1" applyFill="1" applyBorder="1" applyAlignment="1">
      <alignment horizontal="center" vertical="center"/>
    </xf>
    <xf numFmtId="7" fontId="24" fillId="0" borderId="17" xfId="0" applyNumberFormat="1" applyFont="1" applyFill="1" applyBorder="1" applyAlignment="1">
      <alignment horizontal="center" vertical="center"/>
    </xf>
    <xf numFmtId="7" fontId="24" fillId="0" borderId="48" xfId="0" applyNumberFormat="1" applyFont="1" applyFill="1" applyBorder="1" applyAlignment="1">
      <alignment horizontal="center" vertical="center"/>
    </xf>
    <xf numFmtId="166" fontId="23" fillId="0" borderId="32" xfId="0" applyNumberFormat="1" applyFont="1" applyBorder="1" applyAlignment="1" applyProtection="1">
      <alignment horizontal="right" vertical="center"/>
    </xf>
    <xf numFmtId="166" fontId="23" fillId="0" borderId="14" xfId="0" applyNumberFormat="1" applyFont="1" applyBorder="1" applyAlignment="1" applyProtection="1">
      <alignment horizontal="right" vertical="center"/>
    </xf>
    <xf numFmtId="166" fontId="23" fillId="0" borderId="33" xfId="0" applyNumberFormat="1" applyFont="1" applyBorder="1" applyAlignment="1" applyProtection="1">
      <alignment horizontal="right" vertical="center"/>
    </xf>
    <xf numFmtId="166" fontId="23" fillId="0" borderId="7" xfId="0" applyNumberFormat="1" applyFont="1" applyBorder="1" applyAlignment="1" applyProtection="1">
      <alignment horizontal="right" vertical="center"/>
    </xf>
    <xf numFmtId="166" fontId="23" fillId="0" borderId="0" xfId="0" applyNumberFormat="1" applyFont="1" applyBorder="1" applyAlignment="1" applyProtection="1">
      <alignment horizontal="right" vertical="center"/>
    </xf>
    <xf numFmtId="166" fontId="23" fillId="0" borderId="5" xfId="0" applyNumberFormat="1" applyFont="1" applyBorder="1" applyAlignment="1" applyProtection="1">
      <alignment horizontal="right" vertical="center"/>
    </xf>
    <xf numFmtId="166" fontId="23" fillId="0" borderId="6" xfId="0" applyNumberFormat="1" applyFont="1" applyBorder="1" applyAlignment="1" applyProtection="1">
      <alignment horizontal="right" vertical="center"/>
    </xf>
    <xf numFmtId="166" fontId="23" fillId="0" borderId="4" xfId="0" applyNumberFormat="1" applyFont="1" applyBorder="1" applyAlignment="1" applyProtection="1">
      <alignment horizontal="right" vertical="center"/>
    </xf>
    <xf numFmtId="166" fontId="23" fillId="0" borderId="8" xfId="0" applyNumberFormat="1" applyFont="1" applyBorder="1" applyAlignment="1" applyProtection="1">
      <alignment horizontal="right" vertical="center"/>
    </xf>
    <xf numFmtId="0" fontId="26" fillId="0" borderId="19" xfId="0" quotePrefix="1" applyFont="1" applyBorder="1" applyAlignment="1">
      <alignment horizontal="center" vertical="center"/>
    </xf>
    <xf numFmtId="166" fontId="24" fillId="0" borderId="19" xfId="0" applyNumberFormat="1" applyFont="1" applyFill="1" applyBorder="1" applyAlignment="1" applyProtection="1">
      <alignment horizontal="right" vertical="center"/>
    </xf>
    <xf numFmtId="0" fontId="26" fillId="0" borderId="0" xfId="0" quotePrefix="1" applyFont="1" applyBorder="1" applyAlignment="1">
      <alignment horizontal="center" vertical="center"/>
    </xf>
    <xf numFmtId="0" fontId="26" fillId="0" borderId="0" xfId="0" applyFont="1" applyBorder="1" applyAlignment="1">
      <alignment horizontal="center" vertical="center"/>
    </xf>
    <xf numFmtId="0" fontId="26" fillId="0" borderId="34" xfId="0" quotePrefix="1" applyFont="1" applyBorder="1" applyAlignment="1">
      <alignment horizontal="center" vertical="center"/>
    </xf>
    <xf numFmtId="7" fontId="24" fillId="0" borderId="44" xfId="0" applyNumberFormat="1" applyFont="1" applyFill="1" applyBorder="1" applyAlignment="1">
      <alignment horizontal="center" vertical="center"/>
    </xf>
    <xf numFmtId="7" fontId="24" fillId="0" borderId="14" xfId="0" applyNumberFormat="1" applyFont="1" applyFill="1" applyBorder="1" applyAlignment="1">
      <alignment horizontal="center" vertical="center"/>
    </xf>
    <xf numFmtId="7" fontId="24" fillId="0" borderId="45" xfId="0" applyNumberFormat="1" applyFont="1" applyFill="1" applyBorder="1" applyAlignment="1">
      <alignment horizontal="center" vertical="center"/>
    </xf>
    <xf numFmtId="7" fontId="24" fillId="0" borderId="46" xfId="0" applyNumberFormat="1" applyFont="1" applyFill="1" applyBorder="1" applyAlignment="1">
      <alignment horizontal="center" vertical="center"/>
    </xf>
    <xf numFmtId="7" fontId="24" fillId="0" borderId="0" xfId="0" applyNumberFormat="1" applyFont="1" applyFill="1" applyBorder="1" applyAlignment="1">
      <alignment horizontal="center" vertical="center"/>
    </xf>
    <xf numFmtId="7" fontId="24" fillId="0" borderId="36" xfId="0" applyNumberFormat="1" applyFont="1" applyFill="1" applyBorder="1" applyAlignment="1">
      <alignment horizontal="center" vertical="center"/>
    </xf>
    <xf numFmtId="41" fontId="23" fillId="0" borderId="9" xfId="0" applyNumberFormat="1" applyFont="1" applyBorder="1" applyAlignment="1">
      <alignment horizontal="center" vertical="center"/>
    </xf>
    <xf numFmtId="41" fontId="23" fillId="0" borderId="3" xfId="0" applyNumberFormat="1" applyFont="1" applyBorder="1" applyAlignment="1">
      <alignment horizontal="center" vertical="center"/>
    </xf>
    <xf numFmtId="41" fontId="23" fillId="0" borderId="10" xfId="0" applyNumberFormat="1" applyFont="1" applyBorder="1" applyAlignment="1">
      <alignment horizontal="center" vertical="center"/>
    </xf>
    <xf numFmtId="41" fontId="23" fillId="0" borderId="7" xfId="0" applyNumberFormat="1" applyFont="1" applyBorder="1" applyAlignment="1">
      <alignment horizontal="center" vertical="center"/>
    </xf>
    <xf numFmtId="41" fontId="23" fillId="0" borderId="0" xfId="0" applyNumberFormat="1" applyFont="1" applyBorder="1" applyAlignment="1">
      <alignment horizontal="center" vertical="center"/>
    </xf>
    <xf numFmtId="41" fontId="23" fillId="0" borderId="5" xfId="0" applyNumberFormat="1" applyFont="1" applyBorder="1" applyAlignment="1">
      <alignment horizontal="center" vertical="center"/>
    </xf>
    <xf numFmtId="41" fontId="23" fillId="0" borderId="6" xfId="0" applyNumberFormat="1" applyFont="1" applyBorder="1" applyAlignment="1">
      <alignment horizontal="center" vertical="center"/>
    </xf>
    <xf numFmtId="41" fontId="23" fillId="0" borderId="4" xfId="0" applyNumberFormat="1" applyFont="1" applyBorder="1" applyAlignment="1">
      <alignment horizontal="center" vertical="center"/>
    </xf>
    <xf numFmtId="41" fontId="23" fillId="0" borderId="8" xfId="0" applyNumberFormat="1" applyFont="1" applyBorder="1" applyAlignment="1">
      <alignment horizontal="center" vertical="center"/>
    </xf>
    <xf numFmtId="0" fontId="23" fillId="0" borderId="9" xfId="0" applyFont="1" applyBorder="1" applyAlignment="1">
      <alignment horizontal="right" vertical="center"/>
    </xf>
    <xf numFmtId="0" fontId="23" fillId="0" borderId="3" xfId="0" applyFont="1" applyBorder="1" applyAlignment="1">
      <alignment horizontal="right" vertical="center"/>
    </xf>
    <xf numFmtId="0" fontId="23" fillId="0" borderId="10" xfId="0" applyFont="1" applyBorder="1" applyAlignment="1">
      <alignment horizontal="right" vertical="center"/>
    </xf>
    <xf numFmtId="0" fontId="23" fillId="0" borderId="6" xfId="0" applyFont="1" applyBorder="1" applyAlignment="1">
      <alignment horizontal="right" vertical="center"/>
    </xf>
    <xf numFmtId="0" fontId="23" fillId="0" borderId="4" xfId="0" applyFont="1" applyBorder="1" applyAlignment="1">
      <alignment horizontal="right" vertical="center"/>
    </xf>
    <xf numFmtId="0" fontId="23" fillId="0" borderId="8" xfId="0" applyFont="1" applyBorder="1" applyAlignment="1">
      <alignment horizontal="right" vertical="center"/>
    </xf>
    <xf numFmtId="0" fontId="25" fillId="0" borderId="7" xfId="0" applyFont="1" applyBorder="1" applyAlignment="1">
      <alignment horizontal="left" vertical="center"/>
    </xf>
    <xf numFmtId="0" fontId="25" fillId="0" borderId="0" xfId="0" applyFont="1" applyBorder="1" applyAlignment="1">
      <alignment horizontal="left" vertical="center"/>
    </xf>
    <xf numFmtId="0" fontId="24" fillId="0" borderId="0" xfId="0" applyFont="1" applyBorder="1" applyAlignment="1">
      <alignment horizontal="left" vertical="center"/>
    </xf>
    <xf numFmtId="0" fontId="24" fillId="0" borderId="5" xfId="0" applyFont="1" applyBorder="1" applyAlignment="1">
      <alignment horizontal="left" vertical="center"/>
    </xf>
    <xf numFmtId="0" fontId="24" fillId="0" borderId="7"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44" fontId="24" fillId="0" borderId="0" xfId="0" applyNumberFormat="1" applyFont="1" applyBorder="1" applyAlignment="1">
      <alignment horizontal="center" vertical="top" wrapText="1"/>
    </xf>
    <xf numFmtId="0" fontId="0" fillId="0" borderId="0" xfId="0"/>
    <xf numFmtId="0" fontId="0" fillId="0" borderId="17" xfId="0" applyBorder="1"/>
    <xf numFmtId="0" fontId="24" fillId="0" borderId="0" xfId="0" applyFont="1" applyAlignment="1">
      <alignment horizontal="center" vertical="center"/>
    </xf>
    <xf numFmtId="0" fontId="25" fillId="0" borderId="0" xfId="0" applyFont="1" applyAlignment="1">
      <alignment horizontal="center" vertical="center"/>
    </xf>
    <xf numFmtId="7" fontId="20" fillId="0" borderId="19" xfId="0" applyNumberFormat="1" applyFont="1" applyFill="1" applyBorder="1" applyAlignment="1" applyProtection="1">
      <alignment horizontal="center" vertical="center" wrapText="1"/>
    </xf>
    <xf numFmtId="0" fontId="33" fillId="2" borderId="0" xfId="0" applyFont="1" applyFill="1" applyBorder="1" applyAlignment="1">
      <alignment horizontal="right" vertical="center"/>
    </xf>
    <xf numFmtId="166" fontId="24" fillId="0" borderId="16" xfId="0" applyNumberFormat="1" applyFont="1" applyFill="1" applyBorder="1" applyAlignment="1" applyProtection="1">
      <alignment horizontal="right" vertical="center"/>
    </xf>
    <xf numFmtId="166" fontId="24" fillId="0" borderId="17" xfId="0" applyNumberFormat="1" applyFont="1" applyFill="1" applyBorder="1" applyAlignment="1" applyProtection="1">
      <alignment horizontal="right" vertical="center"/>
    </xf>
    <xf numFmtId="166" fontId="24" fillId="0" borderId="18" xfId="0" applyNumberFormat="1" applyFont="1" applyFill="1" applyBorder="1" applyAlignment="1" applyProtection="1">
      <alignment horizontal="right" vertical="center"/>
    </xf>
    <xf numFmtId="0" fontId="24" fillId="0" borderId="19" xfId="0" applyFont="1" applyBorder="1" applyAlignment="1">
      <alignment horizontal="center" vertical="center" wrapText="1"/>
    </xf>
    <xf numFmtId="166" fontId="24" fillId="8" borderId="49" xfId="0" applyNumberFormat="1" applyFont="1" applyFill="1" applyBorder="1" applyAlignment="1" applyProtection="1">
      <alignment horizontal="right" vertical="center"/>
    </xf>
    <xf numFmtId="0" fontId="24" fillId="0" borderId="0" xfId="0" applyFont="1" applyAlignment="1">
      <alignment horizontal="left" vertical="center" wrapText="1"/>
    </xf>
    <xf numFmtId="0" fontId="24" fillId="0" borderId="7" xfId="0" applyFont="1" applyBorder="1" applyAlignment="1">
      <alignment horizontal="left" vertical="center"/>
    </xf>
    <xf numFmtId="0" fontId="24" fillId="0" borderId="6" xfId="0" applyFont="1" applyBorder="1" applyAlignment="1">
      <alignment horizontal="left" vertical="center"/>
    </xf>
    <xf numFmtId="0" fontId="24" fillId="0" borderId="4" xfId="0" applyFont="1" applyBorder="1" applyAlignment="1">
      <alignment horizontal="left" vertical="center"/>
    </xf>
    <xf numFmtId="0" fontId="24" fillId="0" borderId="8" xfId="0" applyFont="1" applyBorder="1" applyAlignment="1">
      <alignment horizontal="left" vertical="center"/>
    </xf>
    <xf numFmtId="2" fontId="23" fillId="4" borderId="9" xfId="0" applyNumberFormat="1" applyFont="1" applyFill="1" applyBorder="1" applyAlignment="1">
      <alignment horizontal="center" vertical="center"/>
    </xf>
    <xf numFmtId="0" fontId="23" fillId="4" borderId="3"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8" xfId="0" applyFont="1" applyFill="1" applyBorder="1" applyAlignment="1">
      <alignment horizontal="center" vertical="center"/>
    </xf>
    <xf numFmtId="0" fontId="25" fillId="0" borderId="7" xfId="0" applyFont="1" applyBorder="1" applyAlignment="1">
      <alignment horizontal="left" vertical="top"/>
    </xf>
    <xf numFmtId="0" fontId="25" fillId="0" borderId="0" xfId="0" applyFont="1" applyBorder="1" applyAlignment="1">
      <alignment horizontal="left" vertical="top"/>
    </xf>
    <xf numFmtId="0" fontId="24" fillId="0" borderId="0" xfId="0" applyFont="1" applyBorder="1" applyAlignment="1">
      <alignment vertical="top" wrapText="1"/>
    </xf>
    <xf numFmtId="0" fontId="0" fillId="0" borderId="0" xfId="0" applyBorder="1"/>
    <xf numFmtId="0" fontId="0" fillId="0" borderId="5" xfId="0" applyBorder="1"/>
    <xf numFmtId="0" fontId="29" fillId="0" borderId="0" xfId="0" applyFont="1" applyBorder="1" applyAlignment="1">
      <alignment horizontal="left" vertical="center" wrapText="1"/>
    </xf>
    <xf numFmtId="7" fontId="24" fillId="0" borderId="9" xfId="0" applyNumberFormat="1" applyFont="1" applyFill="1" applyBorder="1" applyAlignment="1" applyProtection="1">
      <alignment horizontal="center" vertical="center"/>
    </xf>
    <xf numFmtId="7" fontId="24" fillId="0" borderId="3" xfId="0" applyNumberFormat="1" applyFont="1" applyFill="1" applyBorder="1" applyAlignment="1" applyProtection="1">
      <alignment horizontal="center" vertical="center"/>
    </xf>
    <xf numFmtId="7" fontId="24" fillId="0" borderId="10" xfId="0" applyNumberFormat="1" applyFont="1" applyFill="1" applyBorder="1" applyAlignment="1" applyProtection="1">
      <alignment horizontal="center" vertical="center"/>
    </xf>
    <xf numFmtId="7" fontId="24" fillId="0" borderId="6" xfId="0" applyNumberFormat="1" applyFont="1" applyFill="1" applyBorder="1" applyAlignment="1" applyProtection="1">
      <alignment horizontal="center" vertical="center"/>
    </xf>
    <xf numFmtId="7" fontId="24" fillId="0" borderId="4" xfId="0" applyNumberFormat="1" applyFont="1" applyFill="1" applyBorder="1" applyAlignment="1" applyProtection="1">
      <alignment horizontal="center" vertical="center"/>
    </xf>
    <xf numFmtId="7" fontId="24" fillId="0" borderId="8" xfId="0" applyNumberFormat="1" applyFont="1" applyFill="1" applyBorder="1" applyAlignment="1" applyProtection="1">
      <alignment horizontal="center" vertical="center"/>
    </xf>
    <xf numFmtId="0" fontId="25" fillId="0" borderId="5" xfId="0" applyFont="1" applyBorder="1" applyAlignment="1">
      <alignment horizontal="left" vertical="center"/>
    </xf>
    <xf numFmtId="0" fontId="25" fillId="0" borderId="4" xfId="0" applyFont="1" applyBorder="1" applyAlignment="1">
      <alignment horizontal="left" vertical="center"/>
    </xf>
    <xf numFmtId="0" fontId="25" fillId="0" borderId="8" xfId="0" applyFont="1" applyBorder="1" applyAlignment="1">
      <alignment horizontal="left" vertical="center"/>
    </xf>
    <xf numFmtId="0" fontId="23" fillId="0" borderId="9" xfId="0" applyFont="1" applyBorder="1" applyAlignment="1">
      <alignment horizontal="left" vertical="center" wrapText="1"/>
    </xf>
    <xf numFmtId="0" fontId="23" fillId="0" borderId="3" xfId="0" applyFont="1" applyBorder="1" applyAlignment="1">
      <alignment horizontal="left" vertical="center" wrapText="1"/>
    </xf>
    <xf numFmtId="0" fontId="23" fillId="0" borderId="10" xfId="0" applyFont="1" applyBorder="1" applyAlignment="1">
      <alignment horizontal="left" vertical="center" wrapText="1"/>
    </xf>
    <xf numFmtId="0" fontId="25" fillId="0" borderId="6" xfId="0" applyFont="1" applyBorder="1" applyAlignment="1">
      <alignment horizontal="left" vertical="top"/>
    </xf>
    <xf numFmtId="0" fontId="25" fillId="0" borderId="4" xfId="0" applyFont="1" applyBorder="1" applyAlignment="1">
      <alignment horizontal="left" vertical="top"/>
    </xf>
    <xf numFmtId="0" fontId="24" fillId="0" borderId="0" xfId="0" applyFont="1" applyBorder="1" applyAlignment="1">
      <alignment horizontal="justify" vertical="center"/>
    </xf>
    <xf numFmtId="0" fontId="24" fillId="0" borderId="5" xfId="0" applyFont="1" applyBorder="1" applyAlignment="1">
      <alignment horizontal="justify" vertical="center"/>
    </xf>
    <xf numFmtId="0" fontId="24" fillId="0" borderId="4" xfId="0" applyFont="1" applyBorder="1" applyAlignment="1">
      <alignment horizontal="justify" vertical="center"/>
    </xf>
    <xf numFmtId="0" fontId="24" fillId="0" borderId="8" xfId="0" applyFont="1" applyBorder="1" applyAlignment="1">
      <alignment horizontal="justify" vertical="center"/>
    </xf>
    <xf numFmtId="0" fontId="23" fillId="0" borderId="4" xfId="0" applyFont="1" applyBorder="1" applyAlignment="1">
      <alignment horizontal="center"/>
    </xf>
    <xf numFmtId="0" fontId="23" fillId="0" borderId="8" xfId="0" applyFont="1" applyBorder="1" applyAlignment="1">
      <alignment horizontal="center"/>
    </xf>
    <xf numFmtId="0" fontId="24" fillId="0" borderId="0" xfId="0" applyFont="1" applyBorder="1" applyAlignment="1">
      <alignment horizontal="justify" vertical="top" wrapText="1"/>
    </xf>
    <xf numFmtId="0" fontId="24" fillId="0" borderId="5" xfId="0" applyFont="1" applyBorder="1" applyAlignment="1">
      <alignment horizontal="justify" vertical="top" wrapText="1"/>
    </xf>
    <xf numFmtId="0" fontId="42" fillId="0" borderId="0" xfId="0" applyFont="1" applyAlignment="1">
      <alignment horizontal="left" vertical="center"/>
    </xf>
    <xf numFmtId="0" fontId="42"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left" vertical="top"/>
    </xf>
    <xf numFmtId="0" fontId="24" fillId="0" borderId="0" xfId="0" applyNumberFormat="1" applyFont="1" applyAlignment="1">
      <alignment horizontal="left" vertical="top" wrapText="1"/>
    </xf>
    <xf numFmtId="0" fontId="24" fillId="0" borderId="0" xfId="0" applyFont="1" applyAlignment="1">
      <alignment horizontal="left" vertical="top" wrapText="1"/>
    </xf>
    <xf numFmtId="0" fontId="29" fillId="0" borderId="0" xfId="0" applyFont="1" applyAlignment="1">
      <alignment horizontal="left" vertical="center"/>
    </xf>
    <xf numFmtId="0" fontId="23" fillId="0" borderId="6" xfId="0" applyFont="1" applyBorder="1" applyAlignment="1">
      <alignment horizontal="center"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4" fillId="0" borderId="0" xfId="0" applyNumberFormat="1" applyFont="1" applyAlignment="1">
      <alignment horizontal="center" vertical="top" wrapText="1"/>
    </xf>
    <xf numFmtId="0" fontId="24" fillId="0" borderId="0" xfId="0" applyFont="1" applyAlignment="1">
      <alignment horizontal="center" vertical="top" wrapText="1"/>
    </xf>
    <xf numFmtId="0" fontId="24" fillId="0" borderId="0" xfId="0" applyFont="1" applyAlignment="1">
      <alignment horizontal="justify" vertical="top" wrapText="1"/>
    </xf>
    <xf numFmtId="0" fontId="24" fillId="0" borderId="0" xfId="0" applyNumberFormat="1" applyFont="1" applyAlignment="1">
      <alignment horizontal="left" vertical="center" wrapText="1"/>
    </xf>
    <xf numFmtId="0" fontId="23" fillId="0" borderId="0" xfId="0" applyNumberFormat="1" applyFont="1" applyAlignment="1">
      <alignment horizontal="left" vertical="top" wrapText="1"/>
    </xf>
    <xf numFmtId="0" fontId="23" fillId="0" borderId="0" xfId="0" applyFont="1" applyAlignment="1">
      <alignment horizontal="left" vertical="top" wrapText="1"/>
    </xf>
    <xf numFmtId="0" fontId="25" fillId="0" borderId="0" xfId="0" applyNumberFormat="1" applyFont="1" applyAlignment="1">
      <alignment horizontal="left" vertical="top" wrapText="1"/>
    </xf>
    <xf numFmtId="0" fontId="25" fillId="0" borderId="0" xfId="0" applyFont="1" applyAlignment="1">
      <alignment horizontal="left" vertical="top" wrapText="1"/>
    </xf>
    <xf numFmtId="0" fontId="24" fillId="0" borderId="0" xfId="0" applyFont="1" applyAlignment="1">
      <alignment vertical="top" wrapText="1"/>
    </xf>
    <xf numFmtId="0" fontId="23" fillId="0" borderId="0" xfId="0" applyFont="1" applyAlignment="1">
      <alignment horizontal="left" vertical="center"/>
    </xf>
    <xf numFmtId="0" fontId="23" fillId="0" borderId="0" xfId="0" applyFont="1" applyAlignment="1">
      <alignment horizontal="left" vertical="center" wrapText="1"/>
    </xf>
    <xf numFmtId="0" fontId="23" fillId="0" borderId="9" xfId="0" applyFont="1" applyBorder="1" applyAlignment="1">
      <alignment horizontal="center" vertical="center"/>
    </xf>
    <xf numFmtId="0" fontId="23" fillId="0" borderId="3"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Alignment="1">
      <alignment vertical="center" wrapText="1"/>
    </xf>
    <xf numFmtId="0" fontId="23" fillId="0" borderId="11" xfId="0" applyFont="1" applyBorder="1" applyAlignment="1">
      <alignment horizontal="right" vertical="center"/>
    </xf>
    <xf numFmtId="0" fontId="23" fillId="0" borderId="12" xfId="0" applyFont="1" applyBorder="1" applyAlignment="1">
      <alignment horizontal="right" vertical="center"/>
    </xf>
    <xf numFmtId="0" fontId="23" fillId="0" borderId="12" xfId="0" applyFont="1" applyBorder="1" applyAlignment="1">
      <alignment horizontal="center" vertical="center"/>
    </xf>
    <xf numFmtId="0" fontId="5" fillId="0" borderId="0" xfId="0" applyFont="1" applyAlignment="1">
      <alignment horizontal="left" vertical="top" wrapText="1"/>
    </xf>
    <xf numFmtId="0" fontId="24" fillId="0" borderId="0" xfId="0" applyFont="1" applyAlignment="1">
      <alignment horizontal="justify" vertical="top"/>
    </xf>
    <xf numFmtId="0" fontId="23" fillId="0" borderId="9" xfId="0" applyFont="1" applyBorder="1" applyAlignment="1">
      <alignment horizontal="center" wrapText="1"/>
    </xf>
    <xf numFmtId="0" fontId="23" fillId="0" borderId="3" xfId="0" applyFont="1" applyBorder="1" applyAlignment="1">
      <alignment horizontal="center"/>
    </xf>
    <xf numFmtId="0" fontId="23" fillId="0" borderId="10" xfId="0" applyFont="1" applyBorder="1" applyAlignment="1">
      <alignment horizontal="center"/>
    </xf>
    <xf numFmtId="0" fontId="23"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8" xfId="0" applyFont="1" applyBorder="1" applyAlignment="1">
      <alignment horizontal="center" vertical="center" wrapText="1"/>
    </xf>
    <xf numFmtId="0" fontId="24" fillId="0" borderId="0" xfId="0" applyFont="1" applyAlignment="1">
      <alignment horizontal="center" vertical="center" wrapText="1"/>
    </xf>
    <xf numFmtId="0" fontId="24" fillId="0" borderId="0" xfId="0" applyNumberFormat="1" applyFont="1" applyAlignment="1">
      <alignment vertical="center" wrapText="1"/>
    </xf>
    <xf numFmtId="0" fontId="24" fillId="0" borderId="0" xfId="0" applyFont="1" applyAlignment="1">
      <alignment vertical="center" wrapText="1"/>
    </xf>
    <xf numFmtId="0" fontId="24" fillId="0" borderId="0" xfId="0" applyFont="1" applyAlignment="1">
      <alignment horizontal="center"/>
    </xf>
    <xf numFmtId="0" fontId="20" fillId="0" borderId="0" xfId="0" applyFont="1" applyAlignment="1">
      <alignment horizontal="left" vertical="center"/>
    </xf>
    <xf numFmtId="166" fontId="24" fillId="6" borderId="4" xfId="0" applyNumberFormat="1" applyFont="1" applyFill="1" applyBorder="1" applyAlignment="1" applyProtection="1">
      <alignment horizontal="right"/>
      <protection locked="0"/>
    </xf>
    <xf numFmtId="166" fontId="24" fillId="6" borderId="0" xfId="0" applyNumberFormat="1" applyFont="1" applyFill="1" applyBorder="1" applyAlignment="1" applyProtection="1">
      <alignment horizontal="right"/>
      <protection locked="0"/>
    </xf>
    <xf numFmtId="0" fontId="43" fillId="0" borderId="0" xfId="0" applyFont="1" applyAlignment="1">
      <alignment horizontal="center"/>
    </xf>
    <xf numFmtId="0" fontId="43" fillId="0" borderId="0" xfId="0" applyFont="1" applyAlignment="1">
      <alignment horizontal="center" vertical="top"/>
    </xf>
    <xf numFmtId="0" fontId="24" fillId="0" borderId="0" xfId="0" applyFont="1" applyAlignment="1">
      <alignment horizontal="center" vertical="top"/>
    </xf>
    <xf numFmtId="0" fontId="23" fillId="0" borderId="11" xfId="0" applyFont="1" applyBorder="1" applyAlignment="1">
      <alignment horizontal="center" vertical="center"/>
    </xf>
    <xf numFmtId="0" fontId="23" fillId="0" borderId="13" xfId="0" applyFont="1" applyBorder="1" applyAlignment="1">
      <alignment horizontal="center" vertical="center"/>
    </xf>
    <xf numFmtId="166" fontId="23" fillId="0" borderId="50" xfId="0" applyNumberFormat="1" applyFont="1" applyFill="1" applyBorder="1" applyAlignment="1">
      <alignment horizontal="right"/>
    </xf>
    <xf numFmtId="166" fontId="23" fillId="0" borderId="51" xfId="0" applyNumberFormat="1" applyFont="1" applyFill="1" applyBorder="1" applyAlignment="1">
      <alignment horizontal="right"/>
    </xf>
    <xf numFmtId="166" fontId="23" fillId="0" borderId="52" xfId="0" applyNumberFormat="1" applyFont="1" applyFill="1" applyBorder="1" applyAlignment="1">
      <alignment horizontal="right"/>
    </xf>
    <xf numFmtId="0" fontId="23" fillId="0" borderId="0" xfId="0" applyFont="1" applyAlignment="1">
      <alignment horizontal="left"/>
    </xf>
    <xf numFmtId="0" fontId="20" fillId="0" borderId="0" xfId="0" applyFont="1" applyAlignment="1">
      <alignment horizontal="center" vertical="center"/>
    </xf>
    <xf numFmtId="0" fontId="25" fillId="0" borderId="0" xfId="0" applyFont="1" applyAlignment="1">
      <alignment horizontal="justify" vertical="top" wrapText="1"/>
    </xf>
    <xf numFmtId="0" fontId="23" fillId="0" borderId="0" xfId="0" applyFont="1" applyAlignment="1">
      <alignment horizontal="center" vertical="center"/>
    </xf>
    <xf numFmtId="0" fontId="23" fillId="0" borderId="0" xfId="0" applyFont="1" applyBorder="1" applyAlignment="1">
      <alignment horizontal="left"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3" fillId="0" borderId="0" xfId="0" applyNumberFormat="1" applyFont="1" applyAlignment="1">
      <alignment horizontal="justify" vertical="center" wrapText="1"/>
    </xf>
    <xf numFmtId="0" fontId="23" fillId="0" borderId="0" xfId="0" applyFont="1" applyAlignment="1">
      <alignment horizontal="justify" vertical="center" wrapText="1"/>
    </xf>
    <xf numFmtId="0" fontId="24" fillId="0" borderId="0" xfId="0" applyFont="1" applyBorder="1" applyAlignment="1">
      <alignment horizontal="justify" vertical="center" wrapText="1"/>
    </xf>
    <xf numFmtId="0" fontId="24" fillId="0" borderId="3" xfId="0" applyFont="1" applyBorder="1" applyAlignment="1">
      <alignment horizontal="center"/>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1" xfId="0" applyFont="1" applyBorder="1" applyAlignment="1">
      <alignment horizontal="center" vertical="center" wrapText="1"/>
    </xf>
    <xf numFmtId="4" fontId="24" fillId="0" borderId="0" xfId="0" applyNumberFormat="1" applyFont="1" applyBorder="1" applyAlignment="1">
      <alignment horizontal="center" vertical="center"/>
    </xf>
    <xf numFmtId="167" fontId="24" fillId="0" borderId="0" xfId="0" applyNumberFormat="1" applyFont="1" applyBorder="1" applyAlignment="1">
      <alignment horizontal="center" vertical="center"/>
    </xf>
    <xf numFmtId="0" fontId="25" fillId="0" borderId="7" xfId="0" applyFont="1" applyBorder="1" applyAlignment="1">
      <alignment horizontal="left" vertical="top" wrapText="1"/>
    </xf>
    <xf numFmtId="0" fontId="24" fillId="0" borderId="5" xfId="0" applyFont="1" applyBorder="1" applyAlignment="1">
      <alignment horizontal="justify" vertical="center" wrapText="1"/>
    </xf>
    <xf numFmtId="0" fontId="24" fillId="0" borderId="0" xfId="0" applyFont="1" applyBorder="1" applyAlignment="1">
      <alignment horizontal="left"/>
    </xf>
    <xf numFmtId="0" fontId="25" fillId="0" borderId="0" xfId="0" applyFont="1" applyAlignment="1">
      <alignment horizontal="left" vertical="top"/>
    </xf>
    <xf numFmtId="3" fontId="23" fillId="0" borderId="0" xfId="0" applyNumberFormat="1" applyFont="1" applyBorder="1" applyAlignment="1">
      <alignment horizontal="right" vertical="top" wrapText="1"/>
    </xf>
    <xf numFmtId="2" fontId="23" fillId="0" borderId="0" xfId="0" applyNumberFormat="1" applyFont="1" applyBorder="1" applyAlignment="1">
      <alignment horizontal="center"/>
    </xf>
    <xf numFmtId="0" fontId="20" fillId="0" borderId="0" xfId="0" applyFont="1" applyBorder="1" applyAlignment="1">
      <alignment horizontal="center"/>
    </xf>
    <xf numFmtId="4" fontId="23" fillId="5" borderId="0" xfId="0" applyNumberFormat="1" applyFont="1" applyFill="1" applyBorder="1" applyAlignment="1" applyProtection="1">
      <alignment horizontal="center" vertical="center"/>
      <protection locked="0"/>
    </xf>
    <xf numFmtId="0" fontId="0" fillId="0" borderId="0" xfId="0" applyBorder="1" applyAlignment="1">
      <alignment vertical="top"/>
    </xf>
    <xf numFmtId="0" fontId="0" fillId="0" borderId="5" xfId="0" applyBorder="1" applyAlignment="1">
      <alignment vertical="top"/>
    </xf>
    <xf numFmtId="0" fontId="24" fillId="0" borderId="0" xfId="0" applyFont="1" applyBorder="1" applyAlignment="1">
      <alignment horizontal="center" wrapText="1"/>
    </xf>
    <xf numFmtId="0" fontId="24" fillId="0" borderId="4" xfId="0" applyFont="1" applyBorder="1" applyAlignment="1">
      <alignment horizontal="center"/>
    </xf>
    <xf numFmtId="2" fontId="23" fillId="0" borderId="0" xfId="0" applyNumberFormat="1" applyFont="1" applyBorder="1" applyAlignment="1">
      <alignment horizontal="right" vertical="center" wrapText="1"/>
    </xf>
    <xf numFmtId="3" fontId="24" fillId="0" borderId="0" xfId="0" applyNumberFormat="1" applyFont="1" applyBorder="1" applyAlignment="1">
      <alignment horizontal="right"/>
    </xf>
    <xf numFmtId="0" fontId="23" fillId="0" borderId="0" xfId="0" applyFont="1" applyBorder="1" applyAlignment="1">
      <alignment horizontal="left" vertical="top" wrapText="1"/>
    </xf>
    <xf numFmtId="166" fontId="24" fillId="0" borderId="19" xfId="0" applyNumberFormat="1" applyFont="1" applyFill="1" applyBorder="1" applyAlignment="1" applyProtection="1">
      <alignment vertical="center"/>
    </xf>
    <xf numFmtId="0" fontId="25" fillId="0" borderId="0" xfId="0" applyFont="1" applyAlignment="1" applyProtection="1">
      <alignment horizontal="left"/>
    </xf>
    <xf numFmtId="0" fontId="24" fillId="0" borderId="7"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4" fillId="0" borderId="4" xfId="0" applyFont="1" applyBorder="1" applyAlignment="1" applyProtection="1">
      <alignment horizontal="center" vertical="center" wrapText="1"/>
    </xf>
    <xf numFmtId="0" fontId="24" fillId="0" borderId="8" xfId="0" applyFont="1" applyBorder="1" applyAlignment="1" applyProtection="1">
      <alignment horizontal="center" vertical="center" wrapText="1"/>
    </xf>
    <xf numFmtId="0" fontId="24" fillId="0" borderId="0" xfId="0" applyFont="1" applyBorder="1" applyAlignment="1">
      <alignment horizontal="left" vertical="top" wrapText="1"/>
    </xf>
    <xf numFmtId="166" fontId="23" fillId="0" borderId="32" xfId="0" applyNumberFormat="1" applyFont="1" applyFill="1" applyBorder="1" applyAlignment="1" applyProtection="1">
      <alignment horizontal="right" vertical="center"/>
    </xf>
    <xf numFmtId="166" fontId="23" fillId="0" borderId="14" xfId="0" applyNumberFormat="1" applyFont="1" applyFill="1" applyBorder="1" applyAlignment="1" applyProtection="1">
      <alignment horizontal="right" vertical="center"/>
    </xf>
    <xf numFmtId="166" fontId="23" fillId="0" borderId="33" xfId="0" applyNumberFormat="1" applyFont="1" applyFill="1" applyBorder="1" applyAlignment="1" applyProtection="1">
      <alignment horizontal="right" vertical="center"/>
    </xf>
    <xf numFmtId="166" fontId="23" fillId="0" borderId="7" xfId="0" applyNumberFormat="1" applyFont="1" applyFill="1" applyBorder="1" applyAlignment="1" applyProtection="1">
      <alignment horizontal="right" vertical="center"/>
    </xf>
    <xf numFmtId="166" fontId="23" fillId="0" borderId="0" xfId="0" applyNumberFormat="1" applyFont="1" applyFill="1" applyBorder="1" applyAlignment="1" applyProtection="1">
      <alignment horizontal="right" vertical="center"/>
    </xf>
    <xf numFmtId="166" fontId="23" fillId="0" borderId="5" xfId="0" applyNumberFormat="1" applyFont="1" applyFill="1" applyBorder="1" applyAlignment="1" applyProtection="1">
      <alignment horizontal="right" vertical="center"/>
    </xf>
    <xf numFmtId="166" fontId="23" fillId="0" borderId="6" xfId="0" applyNumberFormat="1" applyFont="1" applyFill="1" applyBorder="1" applyAlignment="1" applyProtection="1">
      <alignment horizontal="right" vertical="center"/>
    </xf>
    <xf numFmtId="166" fontId="23" fillId="0" borderId="4" xfId="0" applyNumberFormat="1" applyFont="1" applyFill="1" applyBorder="1" applyAlignment="1" applyProtection="1">
      <alignment horizontal="right" vertical="center"/>
    </xf>
    <xf numFmtId="166" fontId="23" fillId="0" borderId="8" xfId="0" applyNumberFormat="1" applyFont="1" applyFill="1" applyBorder="1" applyAlignment="1" applyProtection="1">
      <alignment horizontal="right" vertical="center"/>
    </xf>
    <xf numFmtId="2" fontId="23" fillId="0" borderId="19" xfId="0" applyNumberFormat="1" applyFont="1" applyFill="1" applyBorder="1" applyAlignment="1" applyProtection="1">
      <alignment horizontal="center" vertical="center"/>
    </xf>
    <xf numFmtId="0" fontId="28" fillId="0" borderId="0" xfId="0" applyFont="1" applyAlignment="1">
      <alignment horizontal="right" vertical="center"/>
    </xf>
    <xf numFmtId="0" fontId="28" fillId="0" borderId="5" xfId="0" applyFont="1" applyBorder="1" applyAlignment="1">
      <alignment horizontal="right" vertical="center"/>
    </xf>
    <xf numFmtId="0" fontId="25" fillId="0" borderId="6" xfId="0" applyFont="1" applyBorder="1" applyAlignment="1">
      <alignment horizontal="left" vertical="center"/>
    </xf>
    <xf numFmtId="0" fontId="25" fillId="0" borderId="0" xfId="0" applyFont="1" applyAlignment="1" applyProtection="1">
      <alignment horizontal="right" vertical="center" wrapText="1"/>
    </xf>
    <xf numFmtId="7" fontId="24" fillId="0" borderId="7" xfId="0" applyNumberFormat="1" applyFont="1" applyFill="1" applyBorder="1" applyAlignment="1" applyProtection="1">
      <alignment horizontal="right" vertical="center"/>
    </xf>
    <xf numFmtId="7" fontId="24" fillId="0" borderId="0" xfId="0" applyNumberFormat="1" applyFont="1" applyFill="1" applyBorder="1" applyAlignment="1" applyProtection="1">
      <alignment horizontal="right" vertical="center"/>
    </xf>
    <xf numFmtId="7" fontId="24" fillId="0" borderId="5" xfId="0" applyNumberFormat="1" applyFont="1" applyFill="1" applyBorder="1" applyAlignment="1" applyProtection="1">
      <alignment horizontal="right" vertical="center"/>
    </xf>
    <xf numFmtId="7" fontId="24" fillId="0" borderId="16" xfId="0" applyNumberFormat="1" applyFont="1" applyFill="1" applyBorder="1" applyAlignment="1" applyProtection="1">
      <alignment horizontal="right" vertical="center"/>
    </xf>
    <xf numFmtId="7" fontId="24" fillId="0" borderId="17" xfId="0" applyNumberFormat="1" applyFont="1" applyFill="1" applyBorder="1" applyAlignment="1" applyProtection="1">
      <alignment horizontal="right" vertical="center"/>
    </xf>
    <xf numFmtId="7" fontId="24" fillId="0" borderId="18" xfId="0" applyNumberFormat="1" applyFont="1" applyFill="1" applyBorder="1" applyAlignment="1" applyProtection="1">
      <alignment horizontal="right" vertical="center"/>
    </xf>
    <xf numFmtId="0" fontId="25" fillId="0" borderId="0" xfId="0" applyFont="1" applyAlignment="1">
      <alignment horizontal="right" vertical="center"/>
    </xf>
    <xf numFmtId="0" fontId="24" fillId="0" borderId="3" xfId="0" applyFont="1" applyBorder="1" applyAlignment="1">
      <alignment horizontal="center" vertical="center"/>
    </xf>
    <xf numFmtId="0" fontId="24" fillId="0" borderId="10" xfId="0" applyFont="1" applyBorder="1" applyAlignment="1">
      <alignment horizontal="center" vertical="center"/>
    </xf>
    <xf numFmtId="0" fontId="24" fillId="0" borderId="6" xfId="0" applyFont="1" applyBorder="1" applyAlignment="1">
      <alignment horizontal="center" vertical="center"/>
    </xf>
    <xf numFmtId="0" fontId="24" fillId="0" borderId="4" xfId="0" applyFont="1" applyBorder="1" applyAlignment="1">
      <alignment horizontal="center" vertical="center"/>
    </xf>
    <xf numFmtId="0" fontId="24" fillId="0" borderId="8" xfId="0" applyFont="1" applyBorder="1" applyAlignment="1">
      <alignment horizontal="center" vertical="center"/>
    </xf>
    <xf numFmtId="0" fontId="25" fillId="0" borderId="9" xfId="0" applyFont="1" applyBorder="1" applyAlignment="1">
      <alignment horizontal="center" vertical="center"/>
    </xf>
    <xf numFmtId="0" fontId="25" fillId="0" borderId="3" xfId="0" applyFont="1" applyBorder="1" applyAlignment="1">
      <alignment horizontal="center" vertical="center"/>
    </xf>
    <xf numFmtId="0" fontId="25" fillId="0" borderId="10" xfId="0" applyFont="1" applyBorder="1" applyAlignment="1">
      <alignment horizontal="center" vertical="center"/>
    </xf>
    <xf numFmtId="0" fontId="25" fillId="0" borderId="7"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7" fontId="24" fillId="0" borderId="49" xfId="0" applyNumberFormat="1" applyFont="1" applyBorder="1" applyAlignment="1" applyProtection="1">
      <alignment horizontal="right" vertical="center"/>
    </xf>
    <xf numFmtId="7" fontId="24" fillId="0" borderId="19" xfId="0" applyNumberFormat="1" applyFont="1" applyFill="1" applyBorder="1" applyAlignment="1" applyProtection="1">
      <alignment horizontal="right"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9" fillId="0" borderId="19" xfId="0" applyFont="1" applyBorder="1" applyAlignment="1">
      <alignment horizontal="center" vertical="center"/>
    </xf>
    <xf numFmtId="7" fontId="23" fillId="0" borderId="16" xfId="0" applyNumberFormat="1" applyFont="1" applyFill="1" applyBorder="1" applyAlignment="1" applyProtection="1">
      <alignment horizontal="right" vertical="center"/>
    </xf>
    <xf numFmtId="7" fontId="23" fillId="0" borderId="17" xfId="0" applyNumberFormat="1" applyFont="1" applyFill="1" applyBorder="1" applyAlignment="1" applyProtection="1">
      <alignment horizontal="right" vertical="center"/>
    </xf>
    <xf numFmtId="7" fontId="23" fillId="0" borderId="18" xfId="0" applyNumberFormat="1" applyFont="1" applyFill="1" applyBorder="1" applyAlignment="1" applyProtection="1">
      <alignment horizontal="right" vertical="center"/>
    </xf>
    <xf numFmtId="167" fontId="23" fillId="4" borderId="19" xfId="0" applyNumberFormat="1" applyFont="1" applyFill="1" applyBorder="1" applyAlignment="1">
      <alignment horizontal="center" vertical="center"/>
    </xf>
    <xf numFmtId="0" fontId="23" fillId="4" borderId="19" xfId="0" applyFont="1" applyFill="1" applyBorder="1" applyAlignment="1">
      <alignment horizontal="center" vertical="center"/>
    </xf>
    <xf numFmtId="7" fontId="24" fillId="0" borderId="9" xfId="0" applyNumberFormat="1" applyFont="1" applyFill="1" applyBorder="1" applyAlignment="1" applyProtection="1">
      <alignment horizontal="right" vertical="center"/>
    </xf>
    <xf numFmtId="7" fontId="24" fillId="0" borderId="3" xfId="0" applyNumberFormat="1" applyFont="1" applyFill="1" applyBorder="1" applyAlignment="1" applyProtection="1">
      <alignment horizontal="right" vertical="center"/>
    </xf>
    <xf numFmtId="7" fontId="24" fillId="0" borderId="10" xfId="0" applyNumberFormat="1" applyFont="1" applyFill="1" applyBorder="1" applyAlignment="1" applyProtection="1">
      <alignment horizontal="right" vertical="center"/>
    </xf>
    <xf numFmtId="7" fontId="24" fillId="0" borderId="6" xfId="0" applyNumberFormat="1" applyFont="1" applyFill="1" applyBorder="1" applyAlignment="1" applyProtection="1">
      <alignment horizontal="right" vertical="center"/>
    </xf>
    <xf numFmtId="7" fontId="24" fillId="0" borderId="4" xfId="0" applyNumberFormat="1" applyFont="1" applyFill="1" applyBorder="1" applyAlignment="1" applyProtection="1">
      <alignment horizontal="right" vertical="center"/>
    </xf>
    <xf numFmtId="7" fontId="24" fillId="0" borderId="8" xfId="0" applyNumberFormat="1" applyFont="1" applyFill="1" applyBorder="1" applyAlignment="1" applyProtection="1">
      <alignment horizontal="right" vertical="center"/>
    </xf>
    <xf numFmtId="0" fontId="24" fillId="0" borderId="0" xfId="0" applyFont="1" applyAlignment="1">
      <alignment horizontal="justify" vertical="center" wrapText="1"/>
    </xf>
    <xf numFmtId="0" fontId="20" fillId="7" borderId="0" xfId="0" applyFont="1" applyFill="1" applyBorder="1" applyAlignment="1" applyProtection="1">
      <alignment horizontal="center"/>
      <protection locked="0"/>
    </xf>
    <xf numFmtId="0" fontId="20" fillId="7" borderId="4" xfId="0" applyFont="1" applyFill="1" applyBorder="1" applyAlignment="1" applyProtection="1">
      <alignment horizontal="center"/>
      <protection locked="0"/>
    </xf>
    <xf numFmtId="0" fontId="24" fillId="7" borderId="9" xfId="0" applyFont="1" applyFill="1" applyBorder="1" applyAlignment="1" applyProtection="1">
      <alignment horizontal="center" vertical="center"/>
      <protection locked="0"/>
    </xf>
    <xf numFmtId="0" fontId="24" fillId="7" borderId="10" xfId="0" applyFont="1" applyFill="1" applyBorder="1" applyAlignment="1" applyProtection="1">
      <alignment horizontal="center" vertical="center"/>
      <protection locked="0"/>
    </xf>
    <xf numFmtId="0" fontId="24" fillId="7" borderId="6" xfId="0" applyFont="1" applyFill="1" applyBorder="1" applyAlignment="1" applyProtection="1">
      <alignment horizontal="center" vertical="center"/>
      <protection locked="0"/>
    </xf>
    <xf numFmtId="0" fontId="24" fillId="7" borderId="8" xfId="0" applyFont="1" applyFill="1" applyBorder="1" applyAlignment="1" applyProtection="1">
      <alignment horizontal="center" vertical="center"/>
      <protection locked="0"/>
    </xf>
    <xf numFmtId="0" fontId="24" fillId="0" borderId="5" xfId="0" applyFont="1" applyBorder="1" applyAlignment="1">
      <alignment horizontal="center"/>
    </xf>
    <xf numFmtId="0" fontId="20" fillId="7" borderId="0" xfId="0" applyNumberFormat="1" applyFont="1" applyFill="1" applyBorder="1" applyAlignment="1" applyProtection="1">
      <alignment horizontal="center" vertical="center"/>
      <protection locked="0"/>
    </xf>
    <xf numFmtId="0" fontId="20" fillId="7" borderId="4" xfId="0" applyNumberFormat="1" applyFont="1" applyFill="1" applyBorder="1" applyAlignment="1" applyProtection="1">
      <alignment horizontal="center" vertical="center"/>
      <protection locked="0"/>
    </xf>
    <xf numFmtId="0" fontId="24" fillId="0" borderId="7" xfId="0" applyFont="1" applyBorder="1" applyAlignment="1">
      <alignment horizontal="center"/>
    </xf>
    <xf numFmtId="0" fontId="24" fillId="0" borderId="0" xfId="0" applyFont="1" applyBorder="1" applyAlignment="1">
      <alignment horizontal="center"/>
    </xf>
    <xf numFmtId="0" fontId="24" fillId="0" borderId="0" xfId="0" applyFont="1" applyAlignment="1">
      <alignment horizontal="left"/>
    </xf>
    <xf numFmtId="0" fontId="24" fillId="7" borderId="0"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165" fontId="24" fillId="7" borderId="0" xfId="0" applyNumberFormat="1" applyFont="1" applyFill="1" applyBorder="1" applyAlignment="1" applyProtection="1">
      <alignment horizontal="center"/>
      <protection locked="0"/>
    </xf>
    <xf numFmtId="165" fontId="24" fillId="7" borderId="4" xfId="0" applyNumberFormat="1" applyFont="1" applyFill="1" applyBorder="1" applyAlignment="1" applyProtection="1">
      <alignment horizontal="center"/>
      <protection locked="0"/>
    </xf>
    <xf numFmtId="0" fontId="20" fillId="7" borderId="0" xfId="0" applyFont="1" applyFill="1" applyBorder="1" applyAlignment="1" applyProtection="1">
      <alignment horizontal="center" vertical="center"/>
      <protection locked="0"/>
    </xf>
    <xf numFmtId="0" fontId="20" fillId="7" borderId="4" xfId="0" applyFont="1" applyFill="1" applyBorder="1" applyAlignment="1" applyProtection="1">
      <alignment horizontal="center" vertical="center"/>
      <protection locked="0"/>
    </xf>
    <xf numFmtId="0" fontId="0" fillId="0" borderId="0" xfId="0" applyAlignment="1">
      <alignment horizontal="justify" vertical="center" wrapText="1"/>
    </xf>
    <xf numFmtId="0" fontId="24" fillId="0" borderId="0" xfId="0" applyNumberFormat="1" applyFont="1" applyAlignment="1">
      <alignment horizontal="justify" vertical="center" wrapText="1"/>
    </xf>
    <xf numFmtId="0" fontId="0" fillId="0" borderId="0" xfId="0" applyNumberFormat="1" applyAlignment="1">
      <alignment horizontal="justify" vertical="center" wrapText="1"/>
    </xf>
    <xf numFmtId="1" fontId="24" fillId="0" borderId="0" xfId="0" applyNumberFormat="1" applyFont="1" applyAlignment="1">
      <alignment horizontal="right"/>
    </xf>
    <xf numFmtId="0" fontId="20" fillId="0" borderId="0" xfId="0" applyFont="1" applyAlignment="1">
      <alignment horizontal="right" vertical="top"/>
    </xf>
    <xf numFmtId="0" fontId="20" fillId="0" borderId="0" xfId="0" applyFont="1" applyAlignment="1">
      <alignment vertical="center"/>
    </xf>
    <xf numFmtId="49" fontId="32" fillId="0" borderId="0" xfId="0" applyNumberFormat="1"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right"/>
    </xf>
    <xf numFmtId="0" fontId="41" fillId="0" borderId="0" xfId="0" applyFont="1" applyAlignment="1">
      <alignment horizontal="justify" vertical="center" wrapText="1"/>
    </xf>
    <xf numFmtId="0" fontId="8" fillId="0" borderId="0" xfId="0" applyFont="1" applyAlignment="1">
      <alignment horizontal="left"/>
    </xf>
    <xf numFmtId="0" fontId="8" fillId="0" borderId="0" xfId="0" applyFont="1" applyAlignment="1">
      <alignment horizontal="left" vertical="center"/>
    </xf>
    <xf numFmtId="0" fontId="33" fillId="2" borderId="9" xfId="0" applyFont="1" applyFill="1" applyBorder="1" applyAlignment="1">
      <alignment horizontal="left" vertical="center"/>
    </xf>
    <xf numFmtId="0" fontId="33" fillId="2" borderId="3" xfId="0" applyFont="1" applyFill="1" applyBorder="1" applyAlignment="1">
      <alignment horizontal="left" vertical="center"/>
    </xf>
    <xf numFmtId="0" fontId="33" fillId="2" borderId="7" xfId="0" applyFont="1" applyFill="1" applyBorder="1" applyAlignment="1">
      <alignment horizontal="left" vertical="center"/>
    </xf>
    <xf numFmtId="0" fontId="33" fillId="2" borderId="6" xfId="0" applyFont="1" applyFill="1" applyBorder="1" applyAlignment="1">
      <alignment horizontal="left" vertical="center"/>
    </xf>
    <xf numFmtId="0" fontId="33" fillId="2" borderId="4" xfId="0" applyFont="1" applyFill="1" applyBorder="1" applyAlignment="1">
      <alignment horizontal="left" vertical="center"/>
    </xf>
    <xf numFmtId="0" fontId="33" fillId="2" borderId="3" xfId="0" applyFont="1" applyFill="1" applyBorder="1" applyAlignment="1">
      <alignment horizontal="right" vertical="center"/>
    </xf>
    <xf numFmtId="0" fontId="33" fillId="2" borderId="10" xfId="0" applyFont="1" applyFill="1" applyBorder="1" applyAlignment="1">
      <alignment horizontal="right" vertical="center"/>
    </xf>
    <xf numFmtId="0" fontId="33" fillId="2" borderId="5" xfId="0" applyFont="1" applyFill="1" applyBorder="1" applyAlignment="1">
      <alignment horizontal="right" vertical="center"/>
    </xf>
    <xf numFmtId="0" fontId="33" fillId="2" borderId="4" xfId="0" applyFont="1" applyFill="1" applyBorder="1" applyAlignment="1">
      <alignment horizontal="right" vertical="center"/>
    </xf>
    <xf numFmtId="0" fontId="33" fillId="2" borderId="8" xfId="0" applyFont="1" applyFill="1" applyBorder="1" applyAlignment="1">
      <alignment horizontal="right" vertical="center"/>
    </xf>
    <xf numFmtId="0" fontId="35" fillId="0" borderId="0" xfId="0" applyFont="1" applyAlignment="1">
      <alignment horizontal="center" vertical="center"/>
    </xf>
    <xf numFmtId="0" fontId="20" fillId="0" borderId="0" xfId="0" applyFont="1" applyAlignment="1">
      <alignment horizontal="right" vertical="center"/>
    </xf>
    <xf numFmtId="0" fontId="33"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xf>
    <xf numFmtId="0" fontId="22" fillId="0" borderId="0" xfId="0" applyFont="1" applyAlignment="1">
      <alignment horizontal="left" vertical="center"/>
    </xf>
    <xf numFmtId="0" fontId="40" fillId="0" borderId="0" xfId="0" applyFont="1" applyAlignment="1">
      <alignment horizontal="center" vertical="center"/>
    </xf>
    <xf numFmtId="0" fontId="34" fillId="0" borderId="0" xfId="0" applyFont="1" applyAlignment="1">
      <alignment horizontal="center"/>
    </xf>
    <xf numFmtId="0" fontId="22" fillId="0" borderId="0" xfId="0" applyFont="1" applyAlignment="1">
      <alignment vertical="center"/>
    </xf>
    <xf numFmtId="166" fontId="24" fillId="8" borderId="9" xfId="0" applyNumberFormat="1" applyFont="1" applyFill="1" applyBorder="1" applyAlignment="1" applyProtection="1">
      <alignment horizontal="right" vertical="center"/>
    </xf>
    <xf numFmtId="166" fontId="24" fillId="8" borderId="3" xfId="0" applyNumberFormat="1" applyFont="1" applyFill="1" applyBorder="1" applyAlignment="1" applyProtection="1">
      <alignment horizontal="right" vertical="center"/>
    </xf>
    <xf numFmtId="166" fontId="24" fillId="8" borderId="10" xfId="0" applyNumberFormat="1" applyFont="1" applyFill="1" applyBorder="1" applyAlignment="1" applyProtection="1">
      <alignment horizontal="right" vertical="center"/>
    </xf>
    <xf numFmtId="166" fontId="24" fillId="8" borderId="7" xfId="0" applyNumberFormat="1" applyFont="1" applyFill="1" applyBorder="1" applyAlignment="1" applyProtection="1">
      <alignment horizontal="right" vertical="center"/>
    </xf>
    <xf numFmtId="166" fontId="24" fillId="8" borderId="0" xfId="0" applyNumberFormat="1" applyFont="1" applyFill="1" applyBorder="1" applyAlignment="1" applyProtection="1">
      <alignment horizontal="right" vertical="center"/>
    </xf>
    <xf numFmtId="166" fontId="24" fillId="8" borderId="5" xfId="0" applyNumberFormat="1" applyFont="1" applyFill="1" applyBorder="1" applyAlignment="1" applyProtection="1">
      <alignment horizontal="right" vertical="center"/>
    </xf>
    <xf numFmtId="166" fontId="24" fillId="8" borderId="16" xfId="0" applyNumberFormat="1" applyFont="1" applyFill="1" applyBorder="1" applyAlignment="1" applyProtection="1">
      <alignment horizontal="right" vertical="center"/>
    </xf>
    <xf numFmtId="166" fontId="24" fillId="8" borderId="17" xfId="0" applyNumberFormat="1" applyFont="1" applyFill="1" applyBorder="1" applyAlignment="1" applyProtection="1">
      <alignment horizontal="right" vertical="center"/>
    </xf>
    <xf numFmtId="166" fontId="24" fillId="8" borderId="18" xfId="0" applyNumberFormat="1" applyFont="1" applyFill="1" applyBorder="1" applyAlignment="1" applyProtection="1">
      <alignment horizontal="right" vertical="center"/>
    </xf>
    <xf numFmtId="166" fontId="24" fillId="8" borderId="20" xfId="0" applyNumberFormat="1" applyFont="1" applyFill="1" applyBorder="1" applyAlignment="1" applyProtection="1">
      <alignment horizontal="right" vertical="center"/>
    </xf>
    <xf numFmtId="166" fontId="24" fillId="8" borderId="21" xfId="0" applyNumberFormat="1" applyFont="1" applyFill="1" applyBorder="1" applyAlignment="1" applyProtection="1">
      <alignment horizontal="right" vertical="center"/>
    </xf>
    <xf numFmtId="166" fontId="24" fillId="8" borderId="22" xfId="0" applyNumberFormat="1" applyFont="1" applyFill="1" applyBorder="1" applyAlignment="1" applyProtection="1">
      <alignment horizontal="right" vertical="center"/>
    </xf>
    <xf numFmtId="166" fontId="24" fillId="8" borderId="23" xfId="0" applyNumberFormat="1" applyFont="1" applyFill="1" applyBorder="1" applyAlignment="1" applyProtection="1">
      <alignment horizontal="right" vertical="center"/>
    </xf>
    <xf numFmtId="166" fontId="24" fillId="8" borderId="24" xfId="0" applyNumberFormat="1" applyFont="1" applyFill="1" applyBorder="1" applyAlignment="1" applyProtection="1">
      <alignment horizontal="right" vertical="center"/>
    </xf>
    <xf numFmtId="166" fontId="24" fillId="8" borderId="25" xfId="0" applyNumberFormat="1" applyFont="1" applyFill="1" applyBorder="1" applyAlignment="1" applyProtection="1">
      <alignment horizontal="right" vertical="center"/>
    </xf>
    <xf numFmtId="166" fontId="24" fillId="8" borderId="26" xfId="0" applyNumberFormat="1" applyFont="1" applyFill="1" applyBorder="1" applyAlignment="1" applyProtection="1">
      <alignment horizontal="right" vertical="center"/>
    </xf>
    <xf numFmtId="166" fontId="24" fillId="8" borderId="27" xfId="0" applyNumberFormat="1" applyFont="1" applyFill="1" applyBorder="1" applyAlignment="1" applyProtection="1">
      <alignment horizontal="right" vertical="center"/>
    </xf>
    <xf numFmtId="166" fontId="24" fillId="8" borderId="28" xfId="0" applyNumberFormat="1" applyFont="1" applyFill="1" applyBorder="1" applyAlignment="1" applyProtection="1">
      <alignment horizontal="right" vertical="center"/>
    </xf>
    <xf numFmtId="0" fontId="26" fillId="0" borderId="35" xfId="0" quotePrefix="1" applyFont="1" applyBorder="1" applyAlignment="1">
      <alignment horizontal="center" vertical="center"/>
    </xf>
    <xf numFmtId="1" fontId="24" fillId="7" borderId="0" xfId="0" applyNumberFormat="1" applyFont="1" applyFill="1" applyBorder="1" applyAlignment="1" applyProtection="1">
      <alignment horizontal="center"/>
      <protection locked="0"/>
    </xf>
    <xf numFmtId="1" fontId="24" fillId="7" borderId="4" xfId="0" applyNumberFormat="1" applyFont="1" applyFill="1" applyBorder="1" applyAlignment="1" applyProtection="1">
      <alignment horizontal="center"/>
      <protection locked="0"/>
    </xf>
    <xf numFmtId="0" fontId="23" fillId="0" borderId="32" xfId="0" applyFont="1" applyBorder="1" applyAlignment="1">
      <alignment horizontal="center" vertical="center"/>
    </xf>
    <xf numFmtId="0" fontId="23" fillId="0" borderId="14" xfId="0" applyFont="1" applyBorder="1" applyAlignment="1">
      <alignment horizontal="center" vertical="center"/>
    </xf>
    <xf numFmtId="0" fontId="23" fillId="0" borderId="33" xfId="0" applyFont="1" applyBorder="1" applyAlignment="1">
      <alignment horizontal="center" vertical="center"/>
    </xf>
    <xf numFmtId="0" fontId="24" fillId="0" borderId="19" xfId="0" applyNumberFormat="1" applyFont="1" applyBorder="1" applyAlignment="1">
      <alignment horizontal="center" vertical="center" wrapText="1"/>
    </xf>
    <xf numFmtId="0" fontId="23" fillId="0" borderId="9" xfId="0" applyFont="1" applyBorder="1" applyAlignment="1">
      <alignment horizontal="center" vertical="center" wrapText="1"/>
    </xf>
    <xf numFmtId="3" fontId="23" fillId="0" borderId="0" xfId="0" applyNumberFormat="1" applyFont="1" applyBorder="1" applyAlignment="1">
      <alignment horizontal="center" vertical="center"/>
    </xf>
    <xf numFmtId="0" fontId="29" fillId="0" borderId="0" xfId="0" applyFont="1" applyAlignment="1">
      <alignment horizontal="center" vertical="center"/>
    </xf>
    <xf numFmtId="0" fontId="28" fillId="0" borderId="9"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166" fontId="24" fillId="0" borderId="9" xfId="0" applyNumberFormat="1" applyFont="1" applyBorder="1" applyAlignment="1">
      <alignment horizontal="right" vertical="center"/>
    </xf>
    <xf numFmtId="166" fontId="24" fillId="0" borderId="3" xfId="0" applyNumberFormat="1" applyFont="1" applyBorder="1" applyAlignment="1">
      <alignment horizontal="right" vertical="center"/>
    </xf>
    <xf numFmtId="166" fontId="24" fillId="0" borderId="10" xfId="0" applyNumberFormat="1" applyFont="1" applyBorder="1" applyAlignment="1">
      <alignment horizontal="right" vertical="center"/>
    </xf>
    <xf numFmtId="166" fontId="24" fillId="0" borderId="6" xfId="0" applyNumberFormat="1" applyFont="1" applyBorder="1" applyAlignment="1">
      <alignment horizontal="right" vertical="center"/>
    </xf>
    <xf numFmtId="166" fontId="24" fillId="0" borderId="4" xfId="0" applyNumberFormat="1" applyFont="1" applyBorder="1" applyAlignment="1">
      <alignment horizontal="right" vertical="center"/>
    </xf>
    <xf numFmtId="166" fontId="24" fillId="0" borderId="8" xfId="0" applyNumberFormat="1" applyFont="1" applyBorder="1" applyAlignment="1">
      <alignment horizontal="right" vertical="center"/>
    </xf>
    <xf numFmtId="166" fontId="24" fillId="0" borderId="16" xfId="0" applyNumberFormat="1" applyFont="1" applyBorder="1" applyAlignment="1">
      <alignment horizontal="right" vertical="center"/>
    </xf>
    <xf numFmtId="166" fontId="24" fillId="0" borderId="17" xfId="0" applyNumberFormat="1" applyFont="1" applyBorder="1" applyAlignment="1">
      <alignment horizontal="right" vertical="center"/>
    </xf>
    <xf numFmtId="166" fontId="24" fillId="0" borderId="18" xfId="0" applyNumberFormat="1" applyFont="1" applyBorder="1" applyAlignment="1">
      <alignment horizontal="right" vertical="center"/>
    </xf>
    <xf numFmtId="0" fontId="30" fillId="0" borderId="0" xfId="0" applyFont="1" applyAlignment="1">
      <alignment horizontal="center" vertical="center"/>
    </xf>
    <xf numFmtId="0" fontId="30" fillId="0" borderId="5" xfId="0" applyFont="1" applyBorder="1" applyAlignment="1">
      <alignment horizontal="center" vertical="center"/>
    </xf>
    <xf numFmtId="166" fontId="23" fillId="6" borderId="9" xfId="0" applyNumberFormat="1" applyFont="1" applyFill="1" applyBorder="1" applyAlignment="1" applyProtection="1">
      <alignment horizontal="center" vertical="center"/>
      <protection locked="0"/>
    </xf>
    <xf numFmtId="166" fontId="23" fillId="6" borderId="3" xfId="0" applyNumberFormat="1" applyFont="1" applyFill="1" applyBorder="1" applyAlignment="1" applyProtection="1">
      <alignment horizontal="center" vertical="center"/>
      <protection locked="0"/>
    </xf>
    <xf numFmtId="166" fontId="23" fillId="6" borderId="10" xfId="0" applyNumberFormat="1" applyFont="1" applyFill="1" applyBorder="1" applyAlignment="1" applyProtection="1">
      <alignment horizontal="center" vertical="center"/>
      <protection locked="0"/>
    </xf>
    <xf numFmtId="166" fontId="23" fillId="6" borderId="7" xfId="0" applyNumberFormat="1" applyFont="1" applyFill="1" applyBorder="1" applyAlignment="1" applyProtection="1">
      <alignment horizontal="center" vertical="center"/>
      <protection locked="0"/>
    </xf>
    <xf numFmtId="166" fontId="23" fillId="6" borderId="0" xfId="0" applyNumberFormat="1" applyFont="1" applyFill="1" applyBorder="1" applyAlignment="1" applyProtection="1">
      <alignment horizontal="center" vertical="center"/>
      <protection locked="0"/>
    </xf>
    <xf numFmtId="166" fontId="23" fillId="6" borderId="5" xfId="0" applyNumberFormat="1" applyFont="1" applyFill="1" applyBorder="1" applyAlignment="1" applyProtection="1">
      <alignment horizontal="center" vertical="center"/>
      <protection locked="0"/>
    </xf>
    <xf numFmtId="166" fontId="23" fillId="6" borderId="6" xfId="0" applyNumberFormat="1" applyFont="1" applyFill="1" applyBorder="1" applyAlignment="1" applyProtection="1">
      <alignment horizontal="center" vertical="center"/>
      <protection locked="0"/>
    </xf>
    <xf numFmtId="166" fontId="23" fillId="6" borderId="4" xfId="0" applyNumberFormat="1" applyFont="1" applyFill="1" applyBorder="1" applyAlignment="1" applyProtection="1">
      <alignment horizontal="center" vertical="center"/>
      <protection locked="0"/>
    </xf>
    <xf numFmtId="166" fontId="23" fillId="6" borderId="8" xfId="0" applyNumberFormat="1" applyFont="1" applyFill="1" applyBorder="1" applyAlignment="1" applyProtection="1">
      <alignment horizontal="center" vertical="center"/>
      <protection locked="0"/>
    </xf>
    <xf numFmtId="0" fontId="26" fillId="0" borderId="0" xfId="0" quotePrefix="1" applyFont="1" applyAlignment="1">
      <alignment horizontal="center" vertical="center"/>
    </xf>
    <xf numFmtId="0" fontId="26" fillId="0" borderId="0" xfId="0" applyFont="1" applyAlignment="1">
      <alignment horizontal="center" vertical="center"/>
    </xf>
    <xf numFmtId="7" fontId="24" fillId="6" borderId="44" xfId="0" applyNumberFormat="1" applyFont="1" applyFill="1" applyBorder="1" applyAlignment="1" applyProtection="1">
      <alignment horizontal="center" vertical="center"/>
      <protection locked="0"/>
    </xf>
    <xf numFmtId="7" fontId="24" fillId="6" borderId="14" xfId="0" applyNumberFormat="1" applyFont="1" applyFill="1" applyBorder="1" applyAlignment="1" applyProtection="1">
      <alignment horizontal="center" vertical="center"/>
      <protection locked="0"/>
    </xf>
    <xf numFmtId="7" fontId="24" fillId="6" borderId="45" xfId="0" applyNumberFormat="1" applyFont="1" applyFill="1" applyBorder="1" applyAlignment="1" applyProtection="1">
      <alignment horizontal="center" vertical="center"/>
      <protection locked="0"/>
    </xf>
    <xf numFmtId="7" fontId="24" fillId="6" borderId="46" xfId="0" applyNumberFormat="1" applyFont="1" applyFill="1" applyBorder="1" applyAlignment="1" applyProtection="1">
      <alignment horizontal="center" vertical="center"/>
      <protection locked="0"/>
    </xf>
    <xf numFmtId="7" fontId="24" fillId="6" borderId="0" xfId="0" applyNumberFormat="1" applyFont="1" applyFill="1" applyBorder="1" applyAlignment="1" applyProtection="1">
      <alignment horizontal="center" vertical="center"/>
      <protection locked="0"/>
    </xf>
    <xf numFmtId="7" fontId="24" fillId="6" borderId="36" xfId="0" applyNumberFormat="1" applyFont="1" applyFill="1" applyBorder="1" applyAlignment="1" applyProtection="1">
      <alignment horizontal="center" vertical="center"/>
      <protection locked="0"/>
    </xf>
    <xf numFmtId="7" fontId="24" fillId="6" borderId="47" xfId="0" applyNumberFormat="1" applyFont="1" applyFill="1" applyBorder="1" applyAlignment="1" applyProtection="1">
      <alignment horizontal="center" vertical="center"/>
      <protection locked="0"/>
    </xf>
    <xf numFmtId="7" fontId="24" fillId="6" borderId="17" xfId="0" applyNumberFormat="1" applyFont="1" applyFill="1" applyBorder="1" applyAlignment="1" applyProtection="1">
      <alignment horizontal="center" vertical="center"/>
      <protection locked="0"/>
    </xf>
    <xf numFmtId="7" fontId="24" fillId="6" borderId="48" xfId="0" applyNumberFormat="1" applyFont="1" applyFill="1" applyBorder="1" applyAlignment="1" applyProtection="1">
      <alignment horizontal="center" vertical="center"/>
      <protection locked="0"/>
    </xf>
    <xf numFmtId="1" fontId="24" fillId="0" borderId="44" xfId="0" applyNumberFormat="1" applyFont="1" applyFill="1" applyBorder="1" applyAlignment="1">
      <alignment horizontal="center" vertical="center"/>
    </xf>
    <xf numFmtId="1" fontId="24" fillId="0" borderId="14" xfId="0" applyNumberFormat="1" applyFont="1" applyFill="1" applyBorder="1" applyAlignment="1">
      <alignment horizontal="center" vertical="center"/>
    </xf>
    <xf numFmtId="1" fontId="24" fillId="0" borderId="45" xfId="0" applyNumberFormat="1" applyFont="1" applyFill="1" applyBorder="1" applyAlignment="1">
      <alignment horizontal="center" vertical="center"/>
    </xf>
    <xf numFmtId="1" fontId="24" fillId="0" borderId="46" xfId="0" applyNumberFormat="1" applyFont="1" applyFill="1" applyBorder="1" applyAlignment="1">
      <alignment horizontal="center" vertical="center"/>
    </xf>
    <xf numFmtId="1" fontId="24" fillId="0" borderId="0" xfId="0" applyNumberFormat="1" applyFont="1" applyFill="1" applyBorder="1" applyAlignment="1">
      <alignment horizontal="center" vertical="center"/>
    </xf>
    <xf numFmtId="1" fontId="24" fillId="0" borderId="36" xfId="0" applyNumberFormat="1" applyFont="1" applyFill="1" applyBorder="1" applyAlignment="1">
      <alignment horizontal="center" vertical="center"/>
    </xf>
    <xf numFmtId="1" fontId="24" fillId="0" borderId="47" xfId="0" applyNumberFormat="1" applyFont="1" applyFill="1" applyBorder="1" applyAlignment="1">
      <alignment horizontal="center" vertical="center"/>
    </xf>
    <xf numFmtId="1" fontId="24" fillId="0" borderId="17" xfId="0" applyNumberFormat="1" applyFont="1" applyFill="1" applyBorder="1" applyAlignment="1">
      <alignment horizontal="center" vertical="center"/>
    </xf>
    <xf numFmtId="1" fontId="24" fillId="0" borderId="48" xfId="0" applyNumberFormat="1" applyFont="1" applyFill="1" applyBorder="1" applyAlignment="1">
      <alignment horizontal="center" vertical="center"/>
    </xf>
    <xf numFmtId="0" fontId="24" fillId="0" borderId="9" xfId="0" applyFont="1" applyBorder="1" applyAlignment="1">
      <alignment horizontal="center" vertical="top" wrapText="1"/>
    </xf>
    <xf numFmtId="0" fontId="24" fillId="0" borderId="3" xfId="0" applyFont="1" applyBorder="1" applyAlignment="1">
      <alignment horizontal="center" vertical="top" wrapText="1"/>
    </xf>
    <xf numFmtId="0" fontId="24" fillId="0" borderId="10" xfId="0" applyFont="1" applyBorder="1" applyAlignment="1">
      <alignment horizontal="center" vertical="top" wrapText="1"/>
    </xf>
    <xf numFmtId="0" fontId="24" fillId="0" borderId="7" xfId="0" applyFont="1" applyBorder="1" applyAlignment="1">
      <alignment horizontal="center" vertical="top" wrapText="1"/>
    </xf>
    <xf numFmtId="0" fontId="24" fillId="0" borderId="0" xfId="0" applyFont="1" applyBorder="1" applyAlignment="1">
      <alignment horizontal="center" vertical="top" wrapText="1"/>
    </xf>
    <xf numFmtId="0" fontId="24" fillId="0" borderId="5" xfId="0" applyFont="1" applyBorder="1" applyAlignment="1">
      <alignment horizontal="center" vertical="top" wrapText="1"/>
    </xf>
    <xf numFmtId="0" fontId="24" fillId="0" borderId="6" xfId="0" applyFont="1" applyBorder="1" applyAlignment="1">
      <alignment horizontal="center" vertical="top" wrapText="1"/>
    </xf>
    <xf numFmtId="0" fontId="24" fillId="0" borderId="4" xfId="0" applyFont="1" applyBorder="1" applyAlignment="1">
      <alignment horizontal="center" vertical="top" wrapText="1"/>
    </xf>
    <xf numFmtId="0" fontId="24" fillId="0" borderId="8" xfId="0" applyFont="1" applyBorder="1" applyAlignment="1">
      <alignment horizontal="center" vertical="top" wrapText="1"/>
    </xf>
    <xf numFmtId="0" fontId="32" fillId="0" borderId="7" xfId="0" quotePrefix="1" applyFont="1" applyBorder="1" applyAlignment="1">
      <alignment horizontal="center" vertical="center"/>
    </xf>
    <xf numFmtId="0" fontId="32" fillId="0" borderId="5" xfId="0" quotePrefix="1" applyFont="1" applyBorder="1" applyAlignment="1">
      <alignment horizontal="center" vertical="center"/>
    </xf>
    <xf numFmtId="0" fontId="32" fillId="0" borderId="0" xfId="0" quotePrefix="1" applyFont="1" applyBorder="1" applyAlignment="1">
      <alignment horizontal="center" vertical="center"/>
    </xf>
    <xf numFmtId="0" fontId="32" fillId="0" borderId="0" xfId="0" applyFont="1" applyBorder="1" applyAlignment="1">
      <alignment horizontal="center" vertical="center"/>
    </xf>
    <xf numFmtId="0" fontId="20" fillId="0" borderId="9"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5" xfId="0" applyFont="1" applyBorder="1" applyAlignment="1">
      <alignment horizontal="center" vertical="center"/>
    </xf>
    <xf numFmtId="0" fontId="37" fillId="0" borderId="0" xfId="0" applyFont="1" applyAlignment="1">
      <alignment horizontal="left"/>
    </xf>
    <xf numFmtId="7" fontId="24" fillId="6" borderId="9" xfId="0" applyNumberFormat="1" applyFont="1" applyFill="1" applyBorder="1" applyAlignment="1" applyProtection="1">
      <alignment horizontal="center" vertical="center" wrapText="1"/>
      <protection locked="0"/>
    </xf>
    <xf numFmtId="7" fontId="24" fillId="6" borderId="3" xfId="0" applyNumberFormat="1" applyFont="1" applyFill="1" applyBorder="1" applyAlignment="1" applyProtection="1">
      <alignment horizontal="center" vertical="center" wrapText="1"/>
      <protection locked="0"/>
    </xf>
    <xf numFmtId="7" fontId="24" fillId="6" borderId="10" xfId="0" applyNumberFormat="1" applyFont="1" applyFill="1" applyBorder="1" applyAlignment="1" applyProtection="1">
      <alignment horizontal="center" vertical="center" wrapText="1"/>
      <protection locked="0"/>
    </xf>
    <xf numFmtId="7" fontId="24" fillId="6" borderId="6" xfId="0" applyNumberFormat="1" applyFont="1" applyFill="1" applyBorder="1" applyAlignment="1" applyProtection="1">
      <alignment horizontal="center" vertical="center" wrapText="1"/>
      <protection locked="0"/>
    </xf>
    <xf numFmtId="7" fontId="24" fillId="6" borderId="4" xfId="0" applyNumberFormat="1" applyFont="1" applyFill="1" applyBorder="1" applyAlignment="1" applyProtection="1">
      <alignment horizontal="center" vertical="center" wrapText="1"/>
      <protection locked="0"/>
    </xf>
    <xf numFmtId="7" fontId="24" fillId="6" borderId="8" xfId="0" applyNumberFormat="1" applyFont="1" applyFill="1" applyBorder="1" applyAlignment="1" applyProtection="1">
      <alignment horizontal="center" vertical="center" wrapText="1"/>
      <protection locked="0"/>
    </xf>
    <xf numFmtId="7" fontId="24" fillId="6" borderId="44" xfId="0" applyNumberFormat="1" applyFont="1" applyFill="1" applyBorder="1" applyAlignment="1" applyProtection="1">
      <alignment horizontal="center" vertical="center" wrapText="1"/>
      <protection locked="0"/>
    </xf>
    <xf numFmtId="7" fontId="24" fillId="6" borderId="14" xfId="0" applyNumberFormat="1" applyFont="1" applyFill="1" applyBorder="1" applyAlignment="1" applyProtection="1">
      <alignment horizontal="center" vertical="center" wrapText="1"/>
      <protection locked="0"/>
    </xf>
    <xf numFmtId="7" fontId="24" fillId="6" borderId="45" xfId="0" applyNumberFormat="1" applyFont="1" applyFill="1" applyBorder="1" applyAlignment="1" applyProtection="1">
      <alignment horizontal="center" vertical="center" wrapText="1"/>
      <protection locked="0"/>
    </xf>
    <xf numFmtId="7" fontId="24" fillId="6" borderId="46" xfId="0" applyNumberFormat="1" applyFont="1" applyFill="1" applyBorder="1" applyAlignment="1" applyProtection="1">
      <alignment horizontal="center" vertical="center" wrapText="1"/>
      <protection locked="0"/>
    </xf>
    <xf numFmtId="7" fontId="24" fillId="6" borderId="0" xfId="0" applyNumberFormat="1" applyFont="1" applyFill="1" applyBorder="1" applyAlignment="1" applyProtection="1">
      <alignment horizontal="center" vertical="center" wrapText="1"/>
      <protection locked="0"/>
    </xf>
    <xf numFmtId="7" fontId="24" fillId="6" borderId="36" xfId="0" applyNumberFormat="1" applyFont="1" applyFill="1" applyBorder="1" applyAlignment="1" applyProtection="1">
      <alignment horizontal="center" vertical="center" wrapText="1"/>
      <protection locked="0"/>
    </xf>
    <xf numFmtId="7" fontId="24" fillId="6" borderId="47" xfId="0" applyNumberFormat="1" applyFont="1" applyFill="1" applyBorder="1" applyAlignment="1" applyProtection="1">
      <alignment horizontal="center" vertical="center" wrapText="1"/>
      <protection locked="0"/>
    </xf>
    <xf numFmtId="7" fontId="24" fillId="6" borderId="17" xfId="0" applyNumberFormat="1" applyFont="1" applyFill="1" applyBorder="1" applyAlignment="1" applyProtection="1">
      <alignment horizontal="center" vertical="center" wrapText="1"/>
      <protection locked="0"/>
    </xf>
    <xf numFmtId="7" fontId="24" fillId="6" borderId="48" xfId="0" applyNumberFormat="1" applyFont="1" applyFill="1" applyBorder="1" applyAlignment="1" applyProtection="1">
      <alignment horizontal="center" vertical="center" wrapText="1"/>
      <protection locked="0"/>
    </xf>
    <xf numFmtId="0" fontId="27" fillId="3" borderId="0" xfId="0" applyFont="1" applyFill="1" applyAlignment="1">
      <alignment horizontal="center" vertical="center"/>
    </xf>
    <xf numFmtId="0" fontId="24" fillId="0" borderId="36" xfId="0" applyFont="1" applyBorder="1" applyAlignment="1">
      <alignment horizontal="center" vertical="center"/>
    </xf>
    <xf numFmtId="0" fontId="24" fillId="0" borderId="36" xfId="0" applyFont="1" applyBorder="1" applyAlignment="1">
      <alignment horizontal="right" vertical="center"/>
    </xf>
    <xf numFmtId="0" fontId="29" fillId="0" borderId="0" xfId="0" applyFont="1" applyAlignment="1">
      <alignment horizontal="left"/>
    </xf>
    <xf numFmtId="0" fontId="24" fillId="0" borderId="0" xfId="0" quotePrefix="1" applyFont="1" applyAlignment="1">
      <alignment horizontal="center" vertical="center"/>
    </xf>
    <xf numFmtId="7" fontId="23" fillId="5" borderId="32" xfId="0" applyNumberFormat="1" applyFont="1" applyFill="1" applyBorder="1" applyAlignment="1" applyProtection="1">
      <alignment horizontal="right" vertical="center"/>
      <protection locked="0"/>
    </xf>
    <xf numFmtId="7" fontId="23" fillId="5" borderId="14" xfId="0" applyNumberFormat="1" applyFont="1" applyFill="1" applyBorder="1" applyAlignment="1" applyProtection="1">
      <alignment horizontal="right" vertical="center"/>
      <protection locked="0"/>
    </xf>
    <xf numFmtId="7" fontId="23" fillId="5" borderId="33" xfId="0" applyNumberFormat="1" applyFont="1" applyFill="1" applyBorder="1" applyAlignment="1" applyProtection="1">
      <alignment horizontal="right" vertical="center"/>
      <protection locked="0"/>
    </xf>
    <xf numFmtId="7" fontId="23" fillId="5" borderId="7" xfId="0" applyNumberFormat="1" applyFont="1" applyFill="1" applyBorder="1" applyAlignment="1" applyProtection="1">
      <alignment horizontal="right" vertical="center"/>
      <protection locked="0"/>
    </xf>
    <xf numFmtId="7" fontId="23" fillId="5" borderId="0" xfId="0" applyNumberFormat="1" applyFont="1" applyFill="1" applyBorder="1" applyAlignment="1" applyProtection="1">
      <alignment horizontal="right" vertical="center"/>
      <protection locked="0"/>
    </xf>
    <xf numFmtId="7" fontId="23" fillId="5" borderId="5" xfId="0" applyNumberFormat="1" applyFont="1" applyFill="1" applyBorder="1" applyAlignment="1" applyProtection="1">
      <alignment horizontal="right" vertical="center"/>
      <protection locked="0"/>
    </xf>
    <xf numFmtId="7" fontId="23" fillId="5" borderId="6" xfId="0" applyNumberFormat="1" applyFont="1" applyFill="1" applyBorder="1" applyAlignment="1" applyProtection="1">
      <alignment horizontal="right" vertical="center"/>
      <protection locked="0"/>
    </xf>
    <xf numFmtId="7" fontId="23" fillId="5" borderId="4" xfId="0" applyNumberFormat="1" applyFont="1" applyFill="1" applyBorder="1" applyAlignment="1" applyProtection="1">
      <alignment horizontal="right" vertical="center"/>
      <protection locked="0"/>
    </xf>
    <xf numFmtId="7" fontId="23" fillId="5" borderId="8" xfId="0" applyNumberFormat="1" applyFont="1" applyFill="1" applyBorder="1" applyAlignment="1" applyProtection="1">
      <alignment horizontal="right" vertical="center"/>
      <protection locked="0"/>
    </xf>
    <xf numFmtId="7" fontId="24" fillId="0" borderId="9" xfId="0" applyNumberFormat="1" applyFont="1" applyBorder="1" applyAlignment="1" applyProtection="1">
      <alignment horizontal="right" vertical="center"/>
    </xf>
    <xf numFmtId="7" fontId="24" fillId="0" borderId="3" xfId="0" applyNumberFormat="1" applyFont="1" applyBorder="1" applyAlignment="1" applyProtection="1">
      <alignment horizontal="right" vertical="center"/>
    </xf>
    <xf numFmtId="7" fontId="24" fillId="0" borderId="10" xfId="0" applyNumberFormat="1" applyFont="1" applyBorder="1" applyAlignment="1" applyProtection="1">
      <alignment horizontal="right" vertical="center"/>
    </xf>
    <xf numFmtId="7" fontId="24" fillId="0" borderId="7" xfId="0" applyNumberFormat="1" applyFont="1" applyBorder="1" applyAlignment="1" applyProtection="1">
      <alignment horizontal="right" vertical="center"/>
    </xf>
    <xf numFmtId="7" fontId="24" fillId="0" borderId="0" xfId="0" applyNumberFormat="1" applyFont="1" applyBorder="1" applyAlignment="1" applyProtection="1">
      <alignment horizontal="right" vertical="center"/>
    </xf>
    <xf numFmtId="7" fontId="24" fillId="0" borderId="5" xfId="0" applyNumberFormat="1" applyFont="1" applyBorder="1" applyAlignment="1" applyProtection="1">
      <alignment horizontal="right" vertical="center"/>
    </xf>
    <xf numFmtId="7" fontId="24" fillId="0" borderId="6" xfId="0" applyNumberFormat="1" applyFont="1" applyBorder="1" applyAlignment="1" applyProtection="1">
      <alignment horizontal="right" vertical="center"/>
    </xf>
    <xf numFmtId="7" fontId="24" fillId="0" borderId="4" xfId="0" applyNumberFormat="1" applyFont="1" applyBorder="1" applyAlignment="1" applyProtection="1">
      <alignment horizontal="right" vertical="center"/>
    </xf>
    <xf numFmtId="7" fontId="24" fillId="0" borderId="8" xfId="0" applyNumberFormat="1" applyFont="1" applyBorder="1" applyAlignment="1" applyProtection="1">
      <alignment horizontal="right" vertical="center"/>
    </xf>
    <xf numFmtId="7" fontId="24" fillId="0" borderId="16" xfId="0" applyNumberFormat="1" applyFont="1" applyBorder="1" applyAlignment="1" applyProtection="1">
      <alignment horizontal="right" vertical="center"/>
    </xf>
    <xf numFmtId="7" fontId="24" fillId="0" borderId="17" xfId="0" applyNumberFormat="1" applyFont="1" applyBorder="1" applyAlignment="1" applyProtection="1">
      <alignment horizontal="right" vertical="center"/>
    </xf>
    <xf numFmtId="7" fontId="24" fillId="0" borderId="18" xfId="0" applyNumberFormat="1" applyFont="1" applyBorder="1" applyAlignment="1" applyProtection="1">
      <alignment horizontal="right" vertical="center"/>
    </xf>
    <xf numFmtId="7" fontId="24" fillId="0" borderId="20" xfId="0" applyNumberFormat="1" applyFont="1" applyBorder="1" applyAlignment="1" applyProtection="1">
      <alignment horizontal="right" vertical="center"/>
    </xf>
    <xf numFmtId="7" fontId="24" fillId="0" borderId="21" xfId="0" applyNumberFormat="1" applyFont="1" applyBorder="1" applyAlignment="1" applyProtection="1">
      <alignment horizontal="right" vertical="center"/>
    </xf>
    <xf numFmtId="7" fontId="24" fillId="0" borderId="22" xfId="0" applyNumberFormat="1" applyFont="1" applyBorder="1" applyAlignment="1" applyProtection="1">
      <alignment horizontal="right" vertical="center"/>
    </xf>
    <xf numFmtId="7" fontId="24" fillId="0" borderId="23" xfId="0" applyNumberFormat="1" applyFont="1" applyBorder="1" applyAlignment="1" applyProtection="1">
      <alignment horizontal="right" vertical="center"/>
    </xf>
    <xf numFmtId="7" fontId="24" fillId="0" borderId="24" xfId="0" applyNumberFormat="1" applyFont="1" applyBorder="1" applyAlignment="1" applyProtection="1">
      <alignment horizontal="right" vertical="center"/>
    </xf>
    <xf numFmtId="7" fontId="24" fillId="0" borderId="25" xfId="0" applyNumberFormat="1" applyFont="1" applyBorder="1" applyAlignment="1" applyProtection="1">
      <alignment horizontal="right" vertical="center"/>
    </xf>
    <xf numFmtId="7" fontId="24" fillId="0" borderId="26" xfId="0" applyNumberFormat="1" applyFont="1" applyBorder="1" applyAlignment="1" applyProtection="1">
      <alignment horizontal="right" vertical="center"/>
    </xf>
    <xf numFmtId="7" fontId="24" fillId="0" borderId="27" xfId="0" applyNumberFormat="1" applyFont="1" applyBorder="1" applyAlignment="1" applyProtection="1">
      <alignment horizontal="right" vertical="center"/>
    </xf>
    <xf numFmtId="7" fontId="24" fillId="0" borderId="28" xfId="0" applyNumberFormat="1" applyFont="1" applyBorder="1" applyAlignment="1" applyProtection="1">
      <alignment horizontal="right" vertical="center"/>
    </xf>
    <xf numFmtId="7" fontId="24" fillId="0" borderId="20" xfId="0" applyNumberFormat="1" applyFont="1" applyBorder="1" applyAlignment="1" applyProtection="1">
      <alignment horizontal="center" vertical="center"/>
    </xf>
    <xf numFmtId="7" fontId="24" fillId="0" borderId="21" xfId="0" applyNumberFormat="1" applyFont="1" applyBorder="1" applyAlignment="1" applyProtection="1">
      <alignment horizontal="center" vertical="center"/>
    </xf>
    <xf numFmtId="7" fontId="24" fillId="0" borderId="22" xfId="0" applyNumberFormat="1" applyFont="1" applyBorder="1" applyAlignment="1" applyProtection="1">
      <alignment horizontal="center" vertical="center"/>
    </xf>
    <xf numFmtId="7" fontId="24" fillId="0" borderId="23" xfId="0" applyNumberFormat="1" applyFont="1" applyBorder="1" applyAlignment="1" applyProtection="1">
      <alignment horizontal="center" vertical="center"/>
    </xf>
    <xf numFmtId="7" fontId="24" fillId="0" borderId="24" xfId="0" applyNumberFormat="1" applyFont="1" applyBorder="1" applyAlignment="1" applyProtection="1">
      <alignment horizontal="center" vertical="center"/>
    </xf>
    <xf numFmtId="7" fontId="24" fillId="0" borderId="25" xfId="0" applyNumberFormat="1" applyFont="1" applyBorder="1" applyAlignment="1" applyProtection="1">
      <alignment horizontal="center" vertical="center"/>
    </xf>
    <xf numFmtId="7" fontId="24" fillId="0" borderId="29" xfId="0" applyNumberFormat="1" applyFont="1" applyBorder="1" applyAlignment="1" applyProtection="1">
      <alignment horizontal="center" vertical="center"/>
    </xf>
    <xf numFmtId="7" fontId="24" fillId="0" borderId="30" xfId="0" applyNumberFormat="1" applyFont="1" applyBorder="1" applyAlignment="1" applyProtection="1">
      <alignment horizontal="center" vertical="center"/>
    </xf>
    <xf numFmtId="7" fontId="24" fillId="0" borderId="31" xfId="0" applyNumberFormat="1" applyFont="1" applyBorder="1" applyAlignment="1" applyProtection="1">
      <alignment horizontal="center" vertical="center"/>
    </xf>
    <xf numFmtId="0" fontId="29" fillId="0" borderId="19" xfId="0" applyFont="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28" fillId="0" borderId="5" xfId="0" applyFont="1" applyBorder="1" applyAlignment="1">
      <alignment horizontal="center" vertical="center"/>
    </xf>
    <xf numFmtId="7" fontId="23" fillId="0" borderId="44" xfId="0" applyNumberFormat="1" applyFont="1" applyBorder="1" applyAlignment="1">
      <alignment horizontal="center" vertical="center" wrapText="1"/>
    </xf>
    <xf numFmtId="7" fontId="23" fillId="0" borderId="14" xfId="0" applyNumberFormat="1" applyFont="1" applyBorder="1" applyAlignment="1">
      <alignment horizontal="center" vertical="center" wrapText="1"/>
    </xf>
    <xf numFmtId="7" fontId="23" fillId="0" borderId="45" xfId="0" applyNumberFormat="1" applyFont="1" applyBorder="1" applyAlignment="1">
      <alignment horizontal="center" vertical="center" wrapText="1"/>
    </xf>
    <xf numFmtId="7" fontId="23" fillId="0" borderId="46" xfId="0" applyNumberFormat="1" applyFont="1" applyBorder="1" applyAlignment="1">
      <alignment horizontal="center" vertical="center" wrapText="1"/>
    </xf>
    <xf numFmtId="7" fontId="23" fillId="0" borderId="0" xfId="0" applyNumberFormat="1" applyFont="1" applyBorder="1" applyAlignment="1">
      <alignment horizontal="center" vertical="center" wrapText="1"/>
    </xf>
    <xf numFmtId="7" fontId="23" fillId="0" borderId="36" xfId="0" applyNumberFormat="1" applyFont="1" applyBorder="1" applyAlignment="1">
      <alignment horizontal="center" vertical="center" wrapText="1"/>
    </xf>
    <xf numFmtId="7" fontId="23" fillId="0" borderId="47" xfId="0" applyNumberFormat="1" applyFont="1" applyBorder="1" applyAlignment="1">
      <alignment horizontal="center" vertical="center" wrapText="1"/>
    </xf>
    <xf numFmtId="7" fontId="23" fillId="0" borderId="17" xfId="0" applyNumberFormat="1" applyFont="1" applyBorder="1" applyAlignment="1">
      <alignment horizontal="center" vertical="center" wrapText="1"/>
    </xf>
    <xf numFmtId="7" fontId="23" fillId="0" borderId="48" xfId="0" applyNumberFormat="1" applyFont="1" applyBorder="1" applyAlignment="1">
      <alignment horizontal="center" vertical="center" wrapText="1"/>
    </xf>
    <xf numFmtId="0" fontId="24" fillId="0" borderId="34" xfId="0" applyFont="1" applyBorder="1" applyAlignment="1">
      <alignment horizontal="center" vertical="center"/>
    </xf>
    <xf numFmtId="0" fontId="28" fillId="0" borderId="0" xfId="0" applyFont="1" applyAlignment="1">
      <alignment horizontal="right" vertical="center" wrapText="1"/>
    </xf>
    <xf numFmtId="0" fontId="28" fillId="0" borderId="5" xfId="0" applyFont="1" applyBorder="1" applyAlignment="1">
      <alignment horizontal="right" vertical="center" wrapText="1"/>
    </xf>
    <xf numFmtId="7" fontId="24" fillId="0" borderId="29" xfId="0" applyNumberFormat="1" applyFont="1" applyBorder="1" applyAlignment="1" applyProtection="1">
      <alignment horizontal="right" vertical="center"/>
    </xf>
    <xf numFmtId="7" fontId="24" fillId="0" borderId="30" xfId="0" applyNumberFormat="1" applyFont="1" applyBorder="1" applyAlignment="1" applyProtection="1">
      <alignment horizontal="right" vertical="center"/>
    </xf>
    <xf numFmtId="7" fontId="24" fillId="0" borderId="31" xfId="0" applyNumberFormat="1" applyFont="1" applyBorder="1" applyAlignment="1" applyProtection="1">
      <alignment horizontal="right" vertical="center"/>
    </xf>
    <xf numFmtId="0" fontId="23" fillId="4" borderId="9" xfId="0" applyFont="1" applyFill="1" applyBorder="1" applyAlignment="1">
      <alignment horizontal="center" vertical="center"/>
    </xf>
    <xf numFmtId="7" fontId="24" fillId="0" borderId="32" xfId="0" applyNumberFormat="1" applyFont="1" applyFill="1" applyBorder="1" applyAlignment="1" applyProtection="1">
      <alignment horizontal="right" vertical="center"/>
    </xf>
    <xf numFmtId="7" fontId="24" fillId="0" borderId="14" xfId="0" applyNumberFormat="1" applyFont="1" applyFill="1" applyBorder="1" applyAlignment="1" applyProtection="1">
      <alignment horizontal="right" vertical="center"/>
    </xf>
    <xf numFmtId="7" fontId="24" fillId="0" borderId="33" xfId="0" applyNumberFormat="1" applyFont="1" applyFill="1" applyBorder="1" applyAlignment="1" applyProtection="1">
      <alignment horizontal="right" vertical="center"/>
    </xf>
    <xf numFmtId="0" fontId="30" fillId="0" borderId="36" xfId="0" applyFont="1" applyBorder="1" applyAlignment="1">
      <alignment horizontal="center" vertical="center"/>
    </xf>
    <xf numFmtId="0" fontId="25" fillId="0" borderId="36" xfId="0" applyFont="1" applyBorder="1" applyAlignment="1">
      <alignment horizontal="center" vertical="center"/>
    </xf>
    <xf numFmtId="0" fontId="25" fillId="0" borderId="0" xfId="0" applyFont="1" applyAlignment="1">
      <alignment horizontal="left" vertical="center" wrapText="1"/>
    </xf>
    <xf numFmtId="0" fontId="23" fillId="0" borderId="19" xfId="0" applyFont="1" applyBorder="1" applyAlignment="1">
      <alignment horizontal="center" vertical="center"/>
    </xf>
    <xf numFmtId="0" fontId="23" fillId="0" borderId="19" xfId="0" quotePrefix="1" applyFont="1" applyBorder="1" applyAlignment="1">
      <alignment horizontal="center" vertical="center"/>
    </xf>
    <xf numFmtId="0" fontId="23" fillId="0" borderId="34" xfId="0" quotePrefix="1" applyFont="1" applyBorder="1" applyAlignment="1">
      <alignment horizontal="center" vertical="center"/>
    </xf>
    <xf numFmtId="166" fontId="24" fillId="0" borderId="34" xfId="0" applyNumberFormat="1" applyFont="1" applyFill="1" applyBorder="1" applyAlignment="1" applyProtection="1">
      <alignment horizontal="right" vertical="center"/>
    </xf>
    <xf numFmtId="166" fontId="23" fillId="0" borderId="35" xfId="0" applyNumberFormat="1" applyFont="1" applyBorder="1" applyAlignment="1" applyProtection="1">
      <alignment horizontal="right" vertical="center"/>
    </xf>
    <xf numFmtId="166" fontId="23" fillId="0" borderId="19" xfId="0" applyNumberFormat="1" applyFont="1" applyBorder="1" applyAlignment="1" applyProtection="1">
      <alignment horizontal="right" vertical="center"/>
    </xf>
    <xf numFmtId="7" fontId="24" fillId="6" borderId="9" xfId="0" applyNumberFormat="1" applyFont="1" applyFill="1" applyBorder="1" applyAlignment="1" applyProtection="1">
      <alignment horizontal="center" vertical="center"/>
      <protection locked="0"/>
    </xf>
    <xf numFmtId="7" fontId="24" fillId="6" borderId="3" xfId="0" applyNumberFormat="1" applyFont="1" applyFill="1" applyBorder="1" applyAlignment="1" applyProtection="1">
      <alignment horizontal="center" vertical="center"/>
      <protection locked="0"/>
    </xf>
    <xf numFmtId="7" fontId="24" fillId="6" borderId="10" xfId="0" applyNumberFormat="1" applyFont="1" applyFill="1" applyBorder="1" applyAlignment="1" applyProtection="1">
      <alignment horizontal="center" vertical="center"/>
      <protection locked="0"/>
    </xf>
    <xf numFmtId="7" fontId="24" fillId="6" borderId="7" xfId="0" applyNumberFormat="1" applyFont="1" applyFill="1" applyBorder="1" applyAlignment="1" applyProtection="1">
      <alignment horizontal="center" vertical="center"/>
      <protection locked="0"/>
    </xf>
    <xf numFmtId="7" fontId="24" fillId="6" borderId="5" xfId="0" applyNumberFormat="1" applyFont="1" applyFill="1" applyBorder="1" applyAlignment="1" applyProtection="1">
      <alignment horizontal="center" vertical="center"/>
      <protection locked="0"/>
    </xf>
    <xf numFmtId="7" fontId="24" fillId="6" borderId="6" xfId="0" applyNumberFormat="1" applyFont="1" applyFill="1" applyBorder="1" applyAlignment="1" applyProtection="1">
      <alignment horizontal="center" vertical="center"/>
      <protection locked="0"/>
    </xf>
    <xf numFmtId="7" fontId="24" fillId="6" borderId="4" xfId="0" applyNumberFormat="1" applyFont="1" applyFill="1" applyBorder="1" applyAlignment="1" applyProtection="1">
      <alignment horizontal="center" vertical="center"/>
      <protection locked="0"/>
    </xf>
    <xf numFmtId="7" fontId="24" fillId="6" borderId="8" xfId="0" applyNumberFormat="1" applyFont="1" applyFill="1" applyBorder="1" applyAlignment="1" applyProtection="1">
      <alignment horizontal="center" vertical="center"/>
      <protection locked="0"/>
    </xf>
    <xf numFmtId="7" fontId="24" fillId="0" borderId="9" xfId="0" applyNumberFormat="1" applyFont="1" applyBorder="1" applyAlignment="1">
      <alignment horizontal="center" vertical="center"/>
    </xf>
    <xf numFmtId="7" fontId="24" fillId="0" borderId="3" xfId="0" applyNumberFormat="1" applyFont="1" applyBorder="1" applyAlignment="1">
      <alignment horizontal="center" vertical="center"/>
    </xf>
    <xf numFmtId="7" fontId="24" fillId="0" borderId="10" xfId="0" applyNumberFormat="1" applyFont="1" applyBorder="1" applyAlignment="1">
      <alignment horizontal="center" vertical="center"/>
    </xf>
    <xf numFmtId="7" fontId="24" fillId="0" borderId="7" xfId="0" applyNumberFormat="1" applyFont="1" applyBorder="1" applyAlignment="1">
      <alignment horizontal="center" vertical="center"/>
    </xf>
    <xf numFmtId="7" fontId="24" fillId="0" borderId="0" xfId="0" applyNumberFormat="1" applyFont="1" applyBorder="1" applyAlignment="1">
      <alignment horizontal="center" vertical="center"/>
    </xf>
    <xf numFmtId="7" fontId="24" fillId="0" borderId="5" xfId="0" applyNumberFormat="1" applyFont="1" applyBorder="1" applyAlignment="1">
      <alignment horizontal="center" vertical="center"/>
    </xf>
    <xf numFmtId="7" fontId="24" fillId="0" borderId="6" xfId="0" applyNumberFormat="1" applyFont="1" applyBorder="1" applyAlignment="1">
      <alignment horizontal="center" vertical="center"/>
    </xf>
    <xf numFmtId="7" fontId="24" fillId="0" borderId="4" xfId="0" applyNumberFormat="1" applyFont="1" applyBorder="1" applyAlignment="1">
      <alignment horizontal="center" vertical="center"/>
    </xf>
    <xf numFmtId="7" fontId="24" fillId="0" borderId="8" xfId="0" applyNumberFormat="1" applyFont="1" applyBorder="1" applyAlignment="1">
      <alignment horizontal="center" vertical="center"/>
    </xf>
    <xf numFmtId="0" fontId="23" fillId="0" borderId="35" xfId="0" applyFont="1" applyBorder="1" applyAlignment="1">
      <alignment horizontal="center" vertical="center"/>
    </xf>
    <xf numFmtId="7" fontId="23" fillId="6" borderId="9" xfId="0" applyNumberFormat="1" applyFont="1" applyFill="1" applyBorder="1" applyAlignment="1" applyProtection="1">
      <alignment horizontal="center" vertical="center"/>
      <protection locked="0"/>
    </xf>
    <xf numFmtId="7" fontId="23" fillId="6" borderId="3" xfId="0" applyNumberFormat="1" applyFont="1" applyFill="1" applyBorder="1" applyAlignment="1" applyProtection="1">
      <alignment horizontal="center" vertical="center"/>
      <protection locked="0"/>
    </xf>
    <xf numFmtId="7" fontId="23" fillId="6" borderId="10" xfId="0" applyNumberFormat="1" applyFont="1" applyFill="1" applyBorder="1" applyAlignment="1" applyProtection="1">
      <alignment horizontal="center" vertical="center"/>
      <protection locked="0"/>
    </xf>
    <xf numFmtId="7" fontId="23" fillId="6" borderId="7" xfId="0" applyNumberFormat="1" applyFont="1" applyFill="1" applyBorder="1" applyAlignment="1" applyProtection="1">
      <alignment horizontal="center" vertical="center"/>
      <protection locked="0"/>
    </xf>
    <xf numFmtId="7" fontId="23" fillId="6" borderId="0" xfId="0" applyNumberFormat="1" applyFont="1" applyFill="1" applyBorder="1" applyAlignment="1" applyProtection="1">
      <alignment horizontal="center" vertical="center"/>
      <protection locked="0"/>
    </xf>
    <xf numFmtId="7" fontId="23" fillId="6" borderId="5" xfId="0" applyNumberFormat="1" applyFont="1" applyFill="1" applyBorder="1" applyAlignment="1" applyProtection="1">
      <alignment horizontal="center" vertical="center"/>
      <protection locked="0"/>
    </xf>
    <xf numFmtId="7" fontId="23" fillId="6" borderId="6" xfId="0" applyNumberFormat="1" applyFont="1" applyFill="1" applyBorder="1" applyAlignment="1" applyProtection="1">
      <alignment horizontal="center" vertical="center"/>
      <protection locked="0"/>
    </xf>
    <xf numFmtId="7" fontId="23" fillId="6" borderId="4" xfId="0" applyNumberFormat="1" applyFont="1" applyFill="1" applyBorder="1" applyAlignment="1" applyProtection="1">
      <alignment horizontal="center" vertical="center"/>
      <protection locked="0"/>
    </xf>
    <xf numFmtId="7" fontId="23" fillId="6" borderId="8" xfId="0" applyNumberFormat="1" applyFont="1" applyFill="1" applyBorder="1" applyAlignment="1" applyProtection="1">
      <alignment horizontal="center" vertical="center"/>
      <protection locked="0"/>
    </xf>
    <xf numFmtId="170" fontId="24" fillId="0" borderId="37" xfId="0" quotePrefix="1" applyNumberFormat="1" applyFont="1" applyFill="1" applyBorder="1" applyAlignment="1">
      <alignment horizontal="center" vertical="center"/>
    </xf>
    <xf numFmtId="170" fontId="24" fillId="0" borderId="38" xfId="0" quotePrefix="1" applyNumberFormat="1" applyFont="1" applyFill="1" applyBorder="1" applyAlignment="1">
      <alignment horizontal="center" vertical="center"/>
    </xf>
    <xf numFmtId="170" fontId="24" fillId="0" borderId="39" xfId="0" quotePrefix="1" applyNumberFormat="1" applyFont="1" applyFill="1" applyBorder="1" applyAlignment="1">
      <alignment horizontal="center" vertical="center"/>
    </xf>
    <xf numFmtId="170" fontId="24" fillId="0" borderId="40" xfId="0" quotePrefix="1" applyNumberFormat="1" applyFont="1" applyFill="1" applyBorder="1" applyAlignment="1">
      <alignment horizontal="center" vertical="center"/>
    </xf>
    <xf numFmtId="170" fontId="24" fillId="0" borderId="19" xfId="0" quotePrefix="1" applyNumberFormat="1" applyFont="1" applyFill="1" applyBorder="1" applyAlignment="1">
      <alignment horizontal="center" vertical="center"/>
    </xf>
    <xf numFmtId="170" fontId="24" fillId="0" borderId="41" xfId="0" quotePrefix="1" applyNumberFormat="1" applyFont="1" applyFill="1" applyBorder="1" applyAlignment="1">
      <alignment horizontal="center" vertical="center"/>
    </xf>
    <xf numFmtId="170" fontId="24" fillId="0" borderId="42" xfId="0" quotePrefix="1" applyNumberFormat="1" applyFont="1" applyFill="1" applyBorder="1" applyAlignment="1">
      <alignment horizontal="center" vertical="center"/>
    </xf>
    <xf numFmtId="170" fontId="24" fillId="0" borderId="34" xfId="0" quotePrefix="1" applyNumberFormat="1" applyFont="1" applyFill="1" applyBorder="1" applyAlignment="1">
      <alignment horizontal="center" vertical="center"/>
    </xf>
    <xf numFmtId="170" fontId="24" fillId="0" borderId="43" xfId="0" quotePrefix="1" applyNumberFormat="1" applyFont="1" applyFill="1" applyBorder="1" applyAlignment="1">
      <alignment horizontal="center" vertical="center"/>
    </xf>
    <xf numFmtId="7" fontId="24" fillId="0" borderId="7" xfId="0" applyNumberFormat="1" applyFont="1" applyFill="1" applyBorder="1" applyAlignment="1" applyProtection="1">
      <alignment horizontal="center" vertical="center"/>
    </xf>
    <xf numFmtId="7" fontId="24" fillId="0" borderId="0" xfId="0" applyNumberFormat="1" applyFont="1" applyFill="1" applyBorder="1" applyAlignment="1" applyProtection="1">
      <alignment horizontal="center" vertical="center"/>
    </xf>
    <xf numFmtId="7" fontId="24" fillId="0" borderId="5" xfId="0" applyNumberFormat="1" applyFont="1" applyFill="1" applyBorder="1" applyAlignment="1" applyProtection="1">
      <alignment horizontal="center" vertical="center"/>
    </xf>
    <xf numFmtId="1" fontId="24" fillId="0" borderId="19" xfId="0" applyNumberFormat="1" applyFont="1" applyBorder="1" applyAlignment="1">
      <alignment horizontal="center" vertical="center" wrapText="1"/>
    </xf>
    <xf numFmtId="41" fontId="24" fillId="0" borderId="9" xfId="0" applyNumberFormat="1" applyFont="1" applyFill="1" applyBorder="1" applyAlignment="1">
      <alignment horizontal="center" vertical="center"/>
    </xf>
    <xf numFmtId="41" fontId="24" fillId="0" borderId="3" xfId="0" applyNumberFormat="1" applyFont="1" applyFill="1" applyBorder="1" applyAlignment="1">
      <alignment horizontal="center" vertical="center"/>
    </xf>
    <xf numFmtId="41" fontId="24" fillId="0" borderId="10" xfId="0" applyNumberFormat="1" applyFont="1" applyFill="1" applyBorder="1" applyAlignment="1">
      <alignment horizontal="center" vertical="center"/>
    </xf>
    <xf numFmtId="41" fontId="24" fillId="0" borderId="7" xfId="0" applyNumberFormat="1" applyFont="1" applyFill="1" applyBorder="1" applyAlignment="1">
      <alignment horizontal="center" vertical="center"/>
    </xf>
    <xf numFmtId="41" fontId="24" fillId="0" borderId="0" xfId="0" applyNumberFormat="1" applyFont="1" applyFill="1" applyBorder="1" applyAlignment="1">
      <alignment horizontal="center" vertical="center"/>
    </xf>
    <xf numFmtId="41" fontId="24" fillId="0" borderId="5" xfId="0" applyNumberFormat="1" applyFont="1" applyFill="1" applyBorder="1" applyAlignment="1">
      <alignment horizontal="center" vertical="center"/>
    </xf>
    <xf numFmtId="41" fontId="24" fillId="0" borderId="6" xfId="0" applyNumberFormat="1" applyFont="1" applyFill="1" applyBorder="1" applyAlignment="1">
      <alignment horizontal="center" vertical="center"/>
    </xf>
    <xf numFmtId="41" fontId="24" fillId="0" borderId="4" xfId="0" applyNumberFormat="1" applyFont="1" applyFill="1" applyBorder="1" applyAlignment="1">
      <alignment horizontal="center" vertical="center"/>
    </xf>
    <xf numFmtId="41" fontId="24" fillId="0" borderId="8" xfId="0" applyNumberFormat="1" applyFont="1" applyFill="1" applyBorder="1" applyAlignment="1">
      <alignment horizontal="center" vertical="center"/>
    </xf>
    <xf numFmtId="168" fontId="24" fillId="0" borderId="0" xfId="0" applyNumberFormat="1" applyFont="1" applyBorder="1" applyAlignment="1">
      <alignment horizontal="center" vertical="center"/>
    </xf>
    <xf numFmtId="0" fontId="25" fillId="0" borderId="0" xfId="0" applyFont="1" applyAlignment="1">
      <alignment horizontal="center" vertical="center" wrapText="1"/>
    </xf>
    <xf numFmtId="0" fontId="38" fillId="0" borderId="0" xfId="0" applyFont="1"/>
    <xf numFmtId="0" fontId="38" fillId="0" borderId="5" xfId="0" applyFont="1" applyBorder="1"/>
    <xf numFmtId="169" fontId="23" fillId="5" borderId="0" xfId="0" applyNumberFormat="1" applyFont="1" applyFill="1" applyBorder="1" applyAlignment="1" applyProtection="1">
      <alignment horizontal="center" vertical="center"/>
      <protection locked="0"/>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24" fillId="0" borderId="0" xfId="0" applyFont="1" applyBorder="1" applyAlignment="1">
      <alignment vertical="center" wrapText="1"/>
    </xf>
    <xf numFmtId="0" fontId="24" fillId="0" borderId="5" xfId="0" applyFont="1" applyBorder="1" applyAlignment="1">
      <alignment vertical="center" wrapText="1"/>
    </xf>
    <xf numFmtId="0" fontId="24" fillId="0" borderId="4" xfId="0" applyFont="1" applyBorder="1" applyAlignment="1">
      <alignment horizontal="justify" vertical="center" wrapText="1"/>
    </xf>
    <xf numFmtId="0" fontId="24" fillId="0" borderId="8" xfId="0" applyFont="1" applyBorder="1" applyAlignment="1">
      <alignment horizontal="justify" vertical="center" wrapText="1"/>
    </xf>
    <xf numFmtId="0" fontId="24" fillId="0" borderId="0" xfId="0" applyFont="1" applyBorder="1" applyAlignment="1">
      <alignment horizontal="left" vertical="top"/>
    </xf>
    <xf numFmtId="167" fontId="23" fillId="0" borderId="0" xfId="0" applyNumberFormat="1" applyFont="1" applyFill="1" applyBorder="1" applyAlignment="1">
      <alignment horizontal="right" vertical="top" wrapText="1"/>
    </xf>
    <xf numFmtId="3" fontId="24" fillId="0" borderId="0" xfId="0" applyNumberFormat="1" applyFont="1" applyBorder="1" applyAlignment="1">
      <alignment horizontal="right" vertical="top" wrapText="1"/>
    </xf>
    <xf numFmtId="0" fontId="24" fillId="0" borderId="0" xfId="0" applyNumberFormat="1" applyFont="1" applyBorder="1" applyAlignment="1">
      <alignment horizontal="left" vertical="top" wrapText="1"/>
    </xf>
    <xf numFmtId="0" fontId="24" fillId="0" borderId="5" xfId="0" applyFont="1" applyBorder="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2" fontId="23" fillId="4" borderId="19" xfId="0" applyNumberFormat="1" applyFont="1" applyFill="1" applyBorder="1" applyAlignment="1">
      <alignment horizontal="center" vertical="center"/>
    </xf>
    <xf numFmtId="0" fontId="36" fillId="0" borderId="0" xfId="0" applyFont="1" applyAlignment="1">
      <alignment horizontal="center" vertical="center"/>
    </xf>
    <xf numFmtId="0" fontId="24" fillId="0" borderId="0" xfId="0" applyFont="1" applyBorder="1" applyAlignment="1">
      <alignment horizontal="left" vertical="center" wrapText="1"/>
    </xf>
    <xf numFmtId="0" fontId="24" fillId="0" borderId="5" xfId="0" applyFont="1" applyBorder="1" applyAlignment="1">
      <alignment horizontal="left" vertical="center" wrapText="1"/>
    </xf>
    <xf numFmtId="0" fontId="27" fillId="3" borderId="0" xfId="0" applyNumberFormat="1" applyFont="1" applyFill="1" applyAlignment="1">
      <alignment horizontal="lef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41</xdr:col>
      <xdr:colOff>8283</xdr:colOff>
      <xdr:row>322</xdr:row>
      <xdr:rowOff>82828</xdr:rowOff>
    </xdr:from>
    <xdr:to>
      <xdr:col>51</xdr:col>
      <xdr:colOff>113058</xdr:colOff>
      <xdr:row>325</xdr:row>
      <xdr:rowOff>75788</xdr:rowOff>
    </xdr:to>
    <xdr:sp macro="" textlink="">
      <xdr:nvSpPr>
        <xdr:cNvPr id="2" name="Ellipse 1"/>
        <xdr:cNvSpPr/>
      </xdr:nvSpPr>
      <xdr:spPr>
        <a:xfrm>
          <a:off x="4762500" y="50805524"/>
          <a:ext cx="1264341" cy="291134"/>
        </a:xfrm>
        <a:prstGeom prst="ellipse">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fr-CA" sz="1000" b="0">
              <a:ln w="9525">
                <a:noFill/>
              </a:ln>
              <a:solidFill>
                <a:sysClr val="windowText" lastClr="000000"/>
              </a:solidFill>
              <a:effectLst>
                <a:outerShdw blurRad="50800" dist="50800" dir="5400000" algn="ctr" rotWithShape="0">
                  <a:schemeClr val="bg1"/>
                </a:outerShdw>
              </a:effectLst>
              <a:latin typeface="Times New Roman" pitchFamily="18" charset="0"/>
              <a:cs typeface="Times New Roman" pitchFamily="18" charset="0"/>
            </a:rPr>
            <a:t>Part ÉGALE</a:t>
          </a:r>
        </a:p>
      </xdr:txBody>
    </xdr:sp>
    <xdr:clientData/>
  </xdr:twoCellAnchor>
  <xdr:twoCellAnchor>
    <xdr:from>
      <xdr:col>0</xdr:col>
      <xdr:colOff>8282</xdr:colOff>
      <xdr:row>334</xdr:row>
      <xdr:rowOff>46383</xdr:rowOff>
    </xdr:from>
    <xdr:to>
      <xdr:col>10</xdr:col>
      <xdr:colOff>17806</xdr:colOff>
      <xdr:row>349</xdr:row>
      <xdr:rowOff>55908</xdr:rowOff>
    </xdr:to>
    <xdr:sp macro="" textlink="">
      <xdr:nvSpPr>
        <xdr:cNvPr id="4" name="Rectangle à coins arrondis 3"/>
        <xdr:cNvSpPr/>
      </xdr:nvSpPr>
      <xdr:spPr>
        <a:xfrm>
          <a:off x="8282" y="51729861"/>
          <a:ext cx="1169089" cy="1500395"/>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CA" sz="1000" i="1">
              <a:solidFill>
                <a:schemeClr val="dk1"/>
              </a:solidFill>
              <a:latin typeface="Times New Roman" pitchFamily="18" charset="0"/>
              <a:ea typeface="+mn-ea"/>
              <a:cs typeface="Times New Roman" pitchFamily="18" charset="0"/>
            </a:rPr>
            <a:t>Voir </a:t>
          </a:r>
          <a:r>
            <a:rPr lang="fr-CA" sz="1000" b="1" i="1">
              <a:solidFill>
                <a:schemeClr val="dk1"/>
              </a:solidFill>
              <a:latin typeface="Times New Roman" pitchFamily="18" charset="0"/>
              <a:ea typeface="+mn-ea"/>
              <a:cs typeface="Times New Roman" pitchFamily="18" charset="0"/>
            </a:rPr>
            <a:t>tableau des régimes sociaux</a:t>
          </a:r>
          <a:r>
            <a:rPr lang="fr-CA" sz="1000" i="1">
              <a:solidFill>
                <a:schemeClr val="dk1"/>
              </a:solidFill>
              <a:latin typeface="Times New Roman" pitchFamily="18" charset="0"/>
              <a:ea typeface="+mn-ea"/>
              <a:cs typeface="Times New Roman" pitchFamily="18" charset="0"/>
            </a:rPr>
            <a:t> remis par la CECR pour obtenir le coût de l’ass. coll. de l’employéE sur une base annuelle pour l’année 2013.</a:t>
          </a:r>
          <a:endParaRPr lang="fr-CA" sz="1000">
            <a:ln w="9525">
              <a:noFill/>
            </a:ln>
          </a:endParaRPr>
        </a:p>
      </xdr:txBody>
    </xdr:sp>
    <xdr:clientData/>
  </xdr:twoCellAnchor>
  <xdr:twoCellAnchor>
    <xdr:from>
      <xdr:col>6</xdr:col>
      <xdr:colOff>19050</xdr:colOff>
      <xdr:row>333</xdr:row>
      <xdr:rowOff>19050</xdr:rowOff>
    </xdr:from>
    <xdr:to>
      <xdr:col>10</xdr:col>
      <xdr:colOff>19050</xdr:colOff>
      <xdr:row>335</xdr:row>
      <xdr:rowOff>85725</xdr:rowOff>
    </xdr:to>
    <xdr:sp macro="" textlink="">
      <xdr:nvSpPr>
        <xdr:cNvPr id="1652" name="AutoShape 15"/>
        <xdr:cNvSpPr>
          <a:spLocks noChangeArrowheads="1"/>
        </xdr:cNvSpPr>
      </xdr:nvSpPr>
      <xdr:spPr bwMode="auto">
        <a:xfrm>
          <a:off x="704850" y="51892200"/>
          <a:ext cx="457200" cy="257175"/>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close/>
            </a:path>
          </a:pathLst>
        </a:custGeom>
        <a:gradFill rotWithShape="1">
          <a:gsLst>
            <a:gs pos="0">
              <a:srgbClr val="767676"/>
            </a:gs>
            <a:gs pos="100000">
              <a:srgbClr val="FFFFFF"/>
            </a:gs>
          </a:gsLst>
          <a:lin ang="5400000" scaled="1"/>
        </a:gradFill>
        <a:ln w="9525">
          <a:solidFill>
            <a:srgbClr val="000000"/>
          </a:solidFill>
          <a:miter lim="800000"/>
          <a:headEnd/>
          <a:tailEnd/>
        </a:ln>
      </xdr:spPr>
    </xdr:sp>
    <xdr:clientData/>
  </xdr:twoCellAnchor>
  <xdr:twoCellAnchor>
    <xdr:from>
      <xdr:col>1</xdr:col>
      <xdr:colOff>47625</xdr:colOff>
      <xdr:row>375</xdr:row>
      <xdr:rowOff>9524</xdr:rowOff>
    </xdr:from>
    <xdr:to>
      <xdr:col>10</xdr:col>
      <xdr:colOff>47625</xdr:colOff>
      <xdr:row>384</xdr:row>
      <xdr:rowOff>19049</xdr:rowOff>
    </xdr:to>
    <xdr:sp macro="" textlink="">
      <xdr:nvSpPr>
        <xdr:cNvPr id="1040" name="AutoShape 16"/>
        <xdr:cNvSpPr>
          <a:spLocks noChangeArrowheads="1"/>
        </xdr:cNvSpPr>
      </xdr:nvSpPr>
      <xdr:spPr bwMode="auto">
        <a:xfrm>
          <a:off x="161925" y="45472349"/>
          <a:ext cx="1028700" cy="866775"/>
        </a:xfrm>
        <a:prstGeom prst="foldedCorner">
          <a:avLst>
            <a:gd name="adj" fmla="val 12500"/>
          </a:avLst>
        </a:prstGeom>
        <a:solidFill>
          <a:srgbClr val="FFFFFF"/>
        </a:solidFill>
        <a:ln w="9525">
          <a:solidFill>
            <a:srgbClr val="000000"/>
          </a:solidFill>
          <a:round/>
          <a:headEnd/>
          <a:tailEnd/>
        </a:ln>
      </xdr:spPr>
      <xdr:txBody>
        <a:bodyPr vertOverflow="clip" wrap="square" lIns="0" tIns="0" rIns="0" bIns="0" anchor="ctr" upright="1"/>
        <a:lstStyle/>
        <a:p>
          <a:pPr algn="l" rtl="0">
            <a:defRPr sz="1000"/>
          </a:pPr>
          <a:endParaRPr lang="fr-CA" sz="400" b="0" i="1" u="none" strike="noStrike" baseline="0">
            <a:solidFill>
              <a:srgbClr val="000000"/>
            </a:solidFill>
            <a:latin typeface="Times New Roman"/>
            <a:cs typeface="Times New Roman"/>
          </a:endParaRPr>
        </a:p>
        <a:p>
          <a:pPr algn="ctr" rtl="0">
            <a:defRPr sz="1000"/>
          </a:pPr>
          <a:r>
            <a:rPr lang="fr-CA" sz="1100" b="0" i="1" u="none" strike="noStrike" baseline="0">
              <a:solidFill>
                <a:srgbClr val="000000"/>
              </a:solidFill>
              <a:latin typeface="Times New Roman" pitchFamily="18" charset="0"/>
              <a:cs typeface="Times New Roman" pitchFamily="18" charset="0"/>
            </a:rPr>
            <a:t>** lire note à la page 1</a:t>
          </a:r>
        </a:p>
        <a:p>
          <a:pPr algn="ctr" rtl="0">
            <a:defRPr sz="1000"/>
          </a:pPr>
          <a:r>
            <a:rPr lang="fr-CA" sz="1100" b="0" i="1" u="none" strike="noStrike" baseline="0">
              <a:solidFill>
                <a:srgbClr val="000000"/>
              </a:solidFill>
              <a:latin typeface="Times New Roman" pitchFamily="18" charset="0"/>
              <a:cs typeface="Times New Roman" pitchFamily="18" charset="0"/>
            </a:rPr>
            <a:t>du présent document</a:t>
          </a:r>
          <a:endParaRPr lang="fr-CA" sz="1100" b="0" i="1" u="none" strike="noStrike" baseline="0">
            <a:solidFill>
              <a:srgbClr val="000000"/>
            </a:solidFill>
            <a:latin typeface="Calibri"/>
          </a:endParaRPr>
        </a:p>
      </xdr:txBody>
    </xdr:sp>
    <xdr:clientData/>
  </xdr:twoCellAnchor>
  <xdr:twoCellAnchor>
    <xdr:from>
      <xdr:col>1</xdr:col>
      <xdr:colOff>47625</xdr:colOff>
      <xdr:row>407</xdr:row>
      <xdr:rowOff>9524</xdr:rowOff>
    </xdr:from>
    <xdr:to>
      <xdr:col>10</xdr:col>
      <xdr:colOff>47625</xdr:colOff>
      <xdr:row>419</xdr:row>
      <xdr:rowOff>19049</xdr:rowOff>
    </xdr:to>
    <xdr:sp macro="" textlink="">
      <xdr:nvSpPr>
        <xdr:cNvPr id="9" name="AutoShape 16"/>
        <xdr:cNvSpPr>
          <a:spLocks noChangeArrowheads="1"/>
        </xdr:cNvSpPr>
      </xdr:nvSpPr>
      <xdr:spPr bwMode="auto">
        <a:xfrm>
          <a:off x="161925" y="48520349"/>
          <a:ext cx="1028700" cy="866775"/>
        </a:xfrm>
        <a:prstGeom prst="foldedCorner">
          <a:avLst>
            <a:gd name="adj" fmla="val 12500"/>
          </a:avLst>
        </a:prstGeom>
        <a:solidFill>
          <a:srgbClr val="FFFFFF"/>
        </a:solidFill>
        <a:ln w="9525">
          <a:solidFill>
            <a:srgbClr val="000000"/>
          </a:solidFill>
          <a:round/>
          <a:headEnd/>
          <a:tailEnd/>
        </a:ln>
      </xdr:spPr>
      <xdr:txBody>
        <a:bodyPr vertOverflow="clip" wrap="square" lIns="0" tIns="0" rIns="0" bIns="0" anchor="ctr" upright="1"/>
        <a:lstStyle/>
        <a:p>
          <a:pPr algn="l" rtl="0">
            <a:defRPr sz="1000"/>
          </a:pPr>
          <a:endParaRPr lang="fr-CA" sz="400" b="0" i="1" u="none" strike="noStrike" baseline="0">
            <a:solidFill>
              <a:srgbClr val="000000"/>
            </a:solidFill>
            <a:latin typeface="Times New Roman"/>
            <a:cs typeface="Times New Roman"/>
          </a:endParaRPr>
        </a:p>
        <a:p>
          <a:pPr algn="ctr" rtl="0">
            <a:defRPr sz="1000"/>
          </a:pPr>
          <a:r>
            <a:rPr lang="fr-CA" sz="1100" b="0" i="1" u="none" strike="noStrike" baseline="0">
              <a:solidFill>
                <a:srgbClr val="000000"/>
              </a:solidFill>
              <a:latin typeface="Times New Roman" pitchFamily="18" charset="0"/>
              <a:cs typeface="Times New Roman" pitchFamily="18" charset="0"/>
            </a:rPr>
            <a:t>** lire note à la page 1</a:t>
          </a:r>
        </a:p>
        <a:p>
          <a:pPr algn="ctr" rtl="0">
            <a:defRPr sz="1000"/>
          </a:pPr>
          <a:r>
            <a:rPr lang="fr-CA" sz="1100" b="0" i="1" u="none" strike="noStrike" baseline="0">
              <a:solidFill>
                <a:srgbClr val="000000"/>
              </a:solidFill>
              <a:latin typeface="Times New Roman" pitchFamily="18" charset="0"/>
              <a:cs typeface="Times New Roman" pitchFamily="18" charset="0"/>
            </a:rPr>
            <a:t>du présent document</a:t>
          </a:r>
          <a:endParaRPr lang="fr-CA" sz="1100" b="0" i="1" u="none" strike="noStrike" baseline="0">
            <a:solidFill>
              <a:srgbClr val="000000"/>
            </a:solidFill>
            <a:latin typeface="Calibri"/>
          </a:endParaRPr>
        </a:p>
      </xdr:txBody>
    </xdr:sp>
    <xdr:clientData/>
  </xdr:twoCellAnchor>
  <xdr:twoCellAnchor>
    <xdr:from>
      <xdr:col>10</xdr:col>
      <xdr:colOff>76203</xdr:colOff>
      <xdr:row>411</xdr:row>
      <xdr:rowOff>75929</xdr:rowOff>
    </xdr:from>
    <xdr:to>
      <xdr:col>15</xdr:col>
      <xdr:colOff>0</xdr:colOff>
      <xdr:row>411</xdr:row>
      <xdr:rowOff>75929</xdr:rowOff>
    </xdr:to>
    <xdr:cxnSp macro="">
      <xdr:nvCxnSpPr>
        <xdr:cNvPr id="12" name="Connecteur droit avec flèche 11"/>
        <xdr:cNvCxnSpPr/>
      </xdr:nvCxnSpPr>
      <xdr:spPr>
        <a:xfrm flipH="1">
          <a:off x="1219203" y="48967754"/>
          <a:ext cx="49529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436</xdr:row>
      <xdr:rowOff>9524</xdr:rowOff>
    </xdr:from>
    <xdr:to>
      <xdr:col>10</xdr:col>
      <xdr:colOff>47625</xdr:colOff>
      <xdr:row>445</xdr:row>
      <xdr:rowOff>19049</xdr:rowOff>
    </xdr:to>
    <xdr:sp macro="" textlink="">
      <xdr:nvSpPr>
        <xdr:cNvPr id="18" name="AutoShape 16"/>
        <xdr:cNvSpPr>
          <a:spLocks noChangeArrowheads="1"/>
        </xdr:cNvSpPr>
      </xdr:nvSpPr>
      <xdr:spPr bwMode="auto">
        <a:xfrm>
          <a:off x="161925" y="48520349"/>
          <a:ext cx="1028700" cy="866775"/>
        </a:xfrm>
        <a:prstGeom prst="foldedCorner">
          <a:avLst>
            <a:gd name="adj" fmla="val 12500"/>
          </a:avLst>
        </a:prstGeom>
        <a:solidFill>
          <a:srgbClr val="FFFFFF"/>
        </a:solidFill>
        <a:ln w="9525">
          <a:solidFill>
            <a:srgbClr val="000000"/>
          </a:solidFill>
          <a:round/>
          <a:headEnd/>
          <a:tailEnd/>
        </a:ln>
      </xdr:spPr>
      <xdr:txBody>
        <a:bodyPr vertOverflow="clip" wrap="square" lIns="0" tIns="0" rIns="0" bIns="0" anchor="ctr" upright="1"/>
        <a:lstStyle/>
        <a:p>
          <a:pPr algn="l" rtl="0">
            <a:defRPr sz="1000"/>
          </a:pPr>
          <a:endParaRPr lang="fr-CA" sz="400" b="0" i="1" u="none" strike="noStrike" baseline="0">
            <a:solidFill>
              <a:srgbClr val="000000"/>
            </a:solidFill>
            <a:latin typeface="Times New Roman"/>
            <a:cs typeface="Times New Roman"/>
          </a:endParaRPr>
        </a:p>
        <a:p>
          <a:pPr algn="ctr" rtl="0">
            <a:defRPr sz="1000"/>
          </a:pPr>
          <a:r>
            <a:rPr lang="fr-CA" sz="1100" b="0" i="1" u="none" strike="noStrike" baseline="0">
              <a:solidFill>
                <a:srgbClr val="000000"/>
              </a:solidFill>
              <a:latin typeface="Times New Roman" pitchFamily="18" charset="0"/>
              <a:cs typeface="Times New Roman" pitchFamily="18" charset="0"/>
            </a:rPr>
            <a:t>** lire note à la page 1</a:t>
          </a:r>
        </a:p>
        <a:p>
          <a:pPr algn="ctr" rtl="0">
            <a:defRPr sz="1000"/>
          </a:pPr>
          <a:r>
            <a:rPr lang="fr-CA" sz="1100" b="0" i="1" u="none" strike="noStrike" baseline="0">
              <a:solidFill>
                <a:srgbClr val="000000"/>
              </a:solidFill>
              <a:latin typeface="Times New Roman" pitchFamily="18" charset="0"/>
              <a:cs typeface="Times New Roman" pitchFamily="18" charset="0"/>
            </a:rPr>
            <a:t>du présent document</a:t>
          </a:r>
          <a:endParaRPr lang="fr-CA" sz="1100" b="0" i="1" u="none" strike="noStrike" baseline="0">
            <a:solidFill>
              <a:srgbClr val="000000"/>
            </a:solidFill>
            <a:latin typeface="Calibri"/>
          </a:endParaRPr>
        </a:p>
      </xdr:txBody>
    </xdr:sp>
    <xdr:clientData/>
  </xdr:twoCellAnchor>
  <xdr:twoCellAnchor>
    <xdr:from>
      <xdr:col>10</xdr:col>
      <xdr:colOff>104775</xdr:colOff>
      <xdr:row>376</xdr:row>
      <xdr:rowOff>85725</xdr:rowOff>
    </xdr:from>
    <xdr:to>
      <xdr:col>14</xdr:col>
      <xdr:colOff>104775</xdr:colOff>
      <xdr:row>382</xdr:row>
      <xdr:rowOff>85725</xdr:rowOff>
    </xdr:to>
    <xdr:sp macro="" textlink="">
      <xdr:nvSpPr>
        <xdr:cNvPr id="1657" name="AutoShape 17"/>
        <xdr:cNvSpPr>
          <a:spLocks/>
        </xdr:cNvSpPr>
      </xdr:nvSpPr>
      <xdr:spPr bwMode="auto">
        <a:xfrm>
          <a:off x="1247775" y="56054625"/>
          <a:ext cx="457200" cy="571500"/>
        </a:xfrm>
        <a:prstGeom prst="leftBrace">
          <a:avLst>
            <a:gd name="adj1" fmla="val 10417"/>
            <a:gd name="adj2" fmla="val 50000"/>
          </a:avLst>
        </a:prstGeom>
        <a:noFill/>
        <a:ln w="9525">
          <a:solidFill>
            <a:srgbClr val="000000"/>
          </a:solidFill>
          <a:round/>
          <a:headEnd/>
          <a:tailEnd/>
        </a:ln>
      </xdr:spPr>
    </xdr:sp>
    <xdr:clientData/>
  </xdr:twoCellAnchor>
  <xdr:twoCellAnchor>
    <xdr:from>
      <xdr:col>10</xdr:col>
      <xdr:colOff>66678</xdr:colOff>
      <xdr:row>441</xdr:row>
      <xdr:rowOff>28304</xdr:rowOff>
    </xdr:from>
    <xdr:to>
      <xdr:col>14</xdr:col>
      <xdr:colOff>104775</xdr:colOff>
      <xdr:row>441</xdr:row>
      <xdr:rowOff>28304</xdr:rowOff>
    </xdr:to>
    <xdr:cxnSp macro="">
      <xdr:nvCxnSpPr>
        <xdr:cNvPr id="20" name="Connecteur droit avec flèche 19"/>
        <xdr:cNvCxnSpPr/>
      </xdr:nvCxnSpPr>
      <xdr:spPr>
        <a:xfrm flipH="1">
          <a:off x="1209678" y="51691904"/>
          <a:ext cx="49529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85725</xdr:colOff>
      <xdr:row>591</xdr:row>
      <xdr:rowOff>19050</xdr:rowOff>
    </xdr:from>
    <xdr:to>
      <xdr:col>5</xdr:col>
      <xdr:colOff>95250</xdr:colOff>
      <xdr:row>595</xdr:row>
      <xdr:rowOff>47625</xdr:rowOff>
    </xdr:to>
    <xdr:sp macro="" textlink="">
      <xdr:nvSpPr>
        <xdr:cNvPr id="1659" name="AutoShape 19"/>
        <xdr:cNvSpPr>
          <a:spLocks noChangeArrowheads="1"/>
        </xdr:cNvSpPr>
      </xdr:nvSpPr>
      <xdr:spPr bwMode="auto">
        <a:xfrm flipH="1">
          <a:off x="542925" y="78638400"/>
          <a:ext cx="123825" cy="409575"/>
        </a:xfrm>
        <a:prstGeom prst="curvedRightArrow">
          <a:avLst>
            <a:gd name="adj1" fmla="val 80012"/>
            <a:gd name="adj2" fmla="val 160010"/>
            <a:gd name="adj3" fmla="val 33333"/>
          </a:avLst>
        </a:prstGeom>
        <a:solidFill>
          <a:srgbClr val="FFFFFF"/>
        </a:solidFill>
        <a:ln w="9525">
          <a:solidFill>
            <a:srgbClr val="000000"/>
          </a:solidFill>
          <a:miter lim="800000"/>
          <a:headEnd/>
          <a:tailEnd/>
        </a:ln>
      </xdr:spPr>
    </xdr:sp>
    <xdr:clientData/>
  </xdr:twoCellAnchor>
  <xdr:twoCellAnchor editAs="oneCell">
    <xdr:from>
      <xdr:col>0</xdr:col>
      <xdr:colOff>38100</xdr:colOff>
      <xdr:row>959</xdr:row>
      <xdr:rowOff>9525</xdr:rowOff>
    </xdr:from>
    <xdr:to>
      <xdr:col>58</xdr:col>
      <xdr:colOff>85725</xdr:colOff>
      <xdr:row>1052</xdr:row>
      <xdr:rowOff>66675</xdr:rowOff>
    </xdr:to>
    <xdr:pic>
      <xdr:nvPicPr>
        <xdr:cNvPr id="1660" name="Picture 18"/>
        <xdr:cNvPicPr>
          <a:picLocks noChangeAspect="1" noChangeArrowheads="1"/>
        </xdr:cNvPicPr>
      </xdr:nvPicPr>
      <xdr:blipFill>
        <a:blip xmlns:r="http://schemas.openxmlformats.org/officeDocument/2006/relationships" r:embed="rId1" cstate="print"/>
        <a:srcRect l="19550" t="729" r="354"/>
        <a:stretch>
          <a:fillRect/>
        </a:stretch>
      </xdr:blipFill>
      <xdr:spPr bwMode="auto">
        <a:xfrm rot="-5400000">
          <a:off x="-1071562" y="157662562"/>
          <a:ext cx="8915400" cy="6696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Feuil1"/>
  <dimension ref="A1:IV2092"/>
  <sheetViews>
    <sheetView showGridLines="0" showZeros="0" tabSelected="1" topLeftCell="A28" zoomScaleNormal="100" workbookViewId="0">
      <selection activeCell="CD47" sqref="CD47:CD48"/>
    </sheetView>
  </sheetViews>
  <sheetFormatPr baseColWidth="10" defaultRowHeight="15.75"/>
  <cols>
    <col min="1" max="54" width="1.5" style="1" customWidth="1"/>
    <col min="55" max="55" width="1.75" style="1" customWidth="1"/>
    <col min="56" max="60" width="1.5" style="1" customWidth="1"/>
    <col min="61" max="78" width="1.5" style="14" customWidth="1"/>
    <col min="79" max="79" width="4.875" style="14" customWidth="1"/>
    <col min="80" max="80" width="1.5" style="14" customWidth="1"/>
    <col min="81" max="81" width="10.25" style="14" customWidth="1"/>
    <col min="82" max="82" width="8.25" style="14" customWidth="1"/>
    <col min="83" max="83" width="4" style="14" customWidth="1"/>
    <col min="84" max="84" width="42.25" style="14" customWidth="1"/>
    <col min="85" max="85" width="21.625" style="14" customWidth="1"/>
    <col min="86" max="86" width="3.625" style="14" customWidth="1"/>
    <col min="87" max="229" width="1.5" style="14" customWidth="1"/>
    <col min="230" max="230" width="11" style="14"/>
    <col min="231" max="16384" width="11" style="1"/>
  </cols>
  <sheetData>
    <row r="1" spans="1:59" ht="34.5" customHeight="1"/>
    <row r="2" spans="1:59" ht="8.1" customHeight="1">
      <c r="A2" s="580" t="s">
        <v>0</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c r="AW2" s="580"/>
      <c r="AX2" s="580"/>
      <c r="AY2" s="580"/>
      <c r="AZ2" s="580"/>
      <c r="BA2" s="580"/>
      <c r="BB2" s="580"/>
      <c r="BC2" s="580"/>
      <c r="BD2" s="580"/>
      <c r="BE2" s="580"/>
      <c r="BF2" s="580"/>
      <c r="BG2" s="580"/>
    </row>
    <row r="3" spans="1:59" ht="8.1" customHeight="1">
      <c r="A3" s="580"/>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80"/>
      <c r="AQ3" s="580"/>
      <c r="AR3" s="580"/>
      <c r="AS3" s="580"/>
      <c r="AT3" s="580"/>
      <c r="AU3" s="580"/>
      <c r="AV3" s="580"/>
      <c r="AW3" s="580"/>
      <c r="AX3" s="580"/>
      <c r="AY3" s="580"/>
      <c r="AZ3" s="580"/>
      <c r="BA3" s="580"/>
      <c r="BB3" s="580"/>
      <c r="BC3" s="580"/>
      <c r="BD3" s="580"/>
      <c r="BE3" s="580"/>
      <c r="BF3" s="580"/>
      <c r="BG3" s="580"/>
    </row>
    <row r="4" spans="1:59" ht="8.1"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c r="AW4" s="580"/>
      <c r="AX4" s="580"/>
      <c r="AY4" s="580"/>
      <c r="AZ4" s="580"/>
      <c r="BA4" s="580"/>
      <c r="BB4" s="580"/>
      <c r="BC4" s="580"/>
      <c r="BD4" s="580"/>
      <c r="BE4" s="580"/>
      <c r="BF4" s="580"/>
      <c r="BG4" s="580"/>
    </row>
    <row r="5" spans="1:59" ht="8.1" customHeight="1">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row>
    <row r="6" spans="1:59" ht="8.1" customHeight="1">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row>
    <row r="7" spans="1:59" ht="12.75" customHeight="1">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row>
    <row r="8" spans="1:59" ht="12" customHeight="1">
      <c r="A8" s="581" t="s">
        <v>1</v>
      </c>
      <c r="B8" s="581"/>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1"/>
      <c r="AL8" s="581"/>
      <c r="AM8" s="581"/>
      <c r="AN8" s="581"/>
      <c r="AO8" s="581"/>
      <c r="AP8" s="581"/>
      <c r="AQ8" s="581"/>
      <c r="AR8" s="581"/>
      <c r="AS8" s="581"/>
      <c r="AT8" s="581"/>
      <c r="AU8" s="581"/>
      <c r="AV8" s="581"/>
      <c r="AW8" s="581"/>
      <c r="AX8" s="581"/>
      <c r="AY8" s="581"/>
      <c r="AZ8" s="581"/>
      <c r="BA8" s="581"/>
      <c r="BB8" s="581"/>
      <c r="BC8" s="581"/>
      <c r="BD8" s="581"/>
      <c r="BE8" s="581"/>
      <c r="BF8" s="581"/>
      <c r="BG8" s="581"/>
    </row>
    <row r="9" spans="1:59" ht="12" customHeight="1">
      <c r="A9" s="581"/>
      <c r="B9" s="581"/>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1"/>
      <c r="AY9" s="581"/>
      <c r="AZ9" s="581"/>
      <c r="BA9" s="581"/>
      <c r="BB9" s="581"/>
      <c r="BC9" s="581"/>
      <c r="BD9" s="581"/>
      <c r="BE9" s="581"/>
      <c r="BF9" s="581"/>
      <c r="BG9" s="581"/>
    </row>
    <row r="10" spans="1:59" ht="12" customHeight="1">
      <c r="A10" s="581"/>
      <c r="B10" s="581"/>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1"/>
      <c r="AY10" s="581"/>
      <c r="AZ10" s="581"/>
      <c r="BA10" s="581"/>
      <c r="BB10" s="581"/>
      <c r="BC10" s="581"/>
      <c r="BD10" s="581"/>
      <c r="BE10" s="581"/>
      <c r="BF10" s="581"/>
      <c r="BG10" s="581"/>
    </row>
    <row r="11" spans="1:59" ht="12" customHeight="1">
      <c r="A11" s="581" t="s">
        <v>2</v>
      </c>
      <c r="B11" s="581"/>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1"/>
      <c r="AY11" s="581"/>
      <c r="AZ11" s="581"/>
      <c r="BA11" s="581"/>
      <c r="BB11" s="581"/>
      <c r="BC11" s="581"/>
      <c r="BD11" s="581"/>
      <c r="BE11" s="581"/>
      <c r="BF11" s="581"/>
      <c r="BG11" s="581"/>
    </row>
    <row r="12" spans="1:59" ht="12" customHeight="1">
      <c r="A12" s="581"/>
      <c r="B12" s="581"/>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1"/>
      <c r="AY12" s="581"/>
      <c r="AZ12" s="581"/>
      <c r="BA12" s="581"/>
      <c r="BB12" s="581"/>
      <c r="BC12" s="581"/>
      <c r="BD12" s="581"/>
      <c r="BE12" s="581"/>
      <c r="BF12" s="581"/>
      <c r="BG12" s="581"/>
    </row>
    <row r="13" spans="1:59" ht="12" customHeight="1">
      <c r="A13" s="581"/>
      <c r="B13" s="581"/>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c r="AU13" s="581"/>
      <c r="AV13" s="581"/>
      <c r="AW13" s="581"/>
      <c r="AX13" s="581"/>
      <c r="AY13" s="581"/>
      <c r="AZ13" s="581"/>
      <c r="BA13" s="581"/>
      <c r="BB13" s="581"/>
      <c r="BC13" s="581"/>
      <c r="BD13" s="581"/>
      <c r="BE13" s="581"/>
      <c r="BF13" s="581"/>
      <c r="BG13" s="581"/>
    </row>
    <row r="14" spans="1:59" ht="12" customHeight="1">
      <c r="A14" s="581" t="s">
        <v>3</v>
      </c>
      <c r="B14" s="581"/>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581"/>
      <c r="AW14" s="581"/>
      <c r="AX14" s="581"/>
      <c r="AY14" s="581"/>
      <c r="AZ14" s="581"/>
      <c r="BA14" s="581"/>
      <c r="BB14" s="581"/>
      <c r="BC14" s="581"/>
      <c r="BD14" s="581"/>
      <c r="BE14" s="581"/>
      <c r="BF14" s="581"/>
      <c r="BG14" s="581"/>
    </row>
    <row r="15" spans="1:59" ht="12" customHeight="1">
      <c r="A15" s="581"/>
      <c r="B15" s="581"/>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1"/>
      <c r="AY15" s="581"/>
      <c r="AZ15" s="581"/>
      <c r="BA15" s="581"/>
      <c r="BB15" s="581"/>
      <c r="BC15" s="581"/>
      <c r="BD15" s="581"/>
      <c r="BE15" s="581"/>
      <c r="BF15" s="581"/>
      <c r="BG15" s="581"/>
    </row>
    <row r="16" spans="1:59" ht="12" customHeight="1">
      <c r="A16" s="581"/>
      <c r="B16" s="581"/>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81"/>
      <c r="AV16" s="581"/>
      <c r="AW16" s="581"/>
      <c r="AX16" s="581"/>
      <c r="AY16" s="581"/>
      <c r="AZ16" s="581"/>
      <c r="BA16" s="581"/>
      <c r="BB16" s="581"/>
      <c r="BC16" s="581"/>
      <c r="BD16" s="581"/>
      <c r="BE16" s="581"/>
      <c r="BF16" s="581"/>
      <c r="BG16" s="581"/>
    </row>
    <row r="17" spans="1:256" ht="12" customHeight="1">
      <c r="A17" s="581" t="s">
        <v>4</v>
      </c>
      <c r="B17" s="581"/>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2"/>
      <c r="BI17" s="582"/>
      <c r="BJ17" s="582"/>
      <c r="BK17" s="582"/>
      <c r="BL17" s="582"/>
      <c r="BM17" s="582"/>
      <c r="BN17" s="582"/>
      <c r="BO17" s="582"/>
      <c r="BP17" s="582"/>
      <c r="BQ17" s="582"/>
      <c r="BR17" s="582"/>
      <c r="BS17" s="582"/>
      <c r="BT17" s="582"/>
      <c r="BU17" s="582"/>
      <c r="BV17" s="582"/>
      <c r="BW17" s="582"/>
      <c r="BX17" s="582"/>
      <c r="BY17" s="582"/>
      <c r="BZ17" s="582"/>
      <c r="CA17" s="582"/>
      <c r="CB17" s="582"/>
      <c r="CC17" s="582"/>
      <c r="CD17" s="582"/>
      <c r="CE17" s="582"/>
      <c r="CF17" s="582"/>
      <c r="CG17" s="582"/>
      <c r="CH17" s="582"/>
      <c r="CI17" s="582"/>
      <c r="CJ17" s="582"/>
      <c r="CK17" s="582"/>
      <c r="CL17" s="582"/>
      <c r="CM17" s="582"/>
      <c r="CN17" s="582"/>
      <c r="CO17" s="582"/>
      <c r="CP17" s="582"/>
      <c r="CQ17" s="582"/>
      <c r="CR17" s="582"/>
      <c r="CS17" s="582"/>
      <c r="CT17" s="582"/>
      <c r="CU17" s="582"/>
      <c r="CV17" s="582"/>
      <c r="CW17" s="582"/>
      <c r="CX17" s="582"/>
      <c r="CY17" s="582"/>
      <c r="CZ17" s="582"/>
      <c r="DA17" s="582"/>
      <c r="DB17" s="582"/>
      <c r="DC17" s="582"/>
      <c r="DD17" s="582"/>
      <c r="DE17" s="582"/>
      <c r="DF17" s="582"/>
      <c r="DG17" s="582"/>
      <c r="DH17" s="582"/>
      <c r="DI17" s="582"/>
      <c r="DJ17" s="582"/>
      <c r="DK17" s="582"/>
      <c r="DL17" s="582"/>
      <c r="DM17" s="582"/>
      <c r="DN17" s="582"/>
      <c r="DO17" s="180"/>
      <c r="DP17" s="180"/>
      <c r="DQ17" s="180"/>
      <c r="DR17" s="180"/>
      <c r="DS17" s="180"/>
      <c r="DT17" s="180"/>
      <c r="DU17" s="180"/>
      <c r="DV17" s="180"/>
      <c r="DW17" s="180"/>
      <c r="DX17" s="180"/>
      <c r="DY17" s="180"/>
      <c r="DZ17" s="180"/>
      <c r="EA17" s="180"/>
      <c r="EB17" s="180"/>
      <c r="EC17" s="180"/>
      <c r="ED17" s="180"/>
      <c r="EE17" s="180"/>
      <c r="EF17" s="180"/>
      <c r="EG17" s="180"/>
      <c r="EH17" s="180"/>
      <c r="EI17" s="180"/>
      <c r="EJ17" s="180"/>
      <c r="EK17" s="180"/>
      <c r="EL17" s="180"/>
      <c r="EM17" s="180"/>
      <c r="EN17" s="180"/>
      <c r="EO17" s="180"/>
      <c r="EP17" s="180"/>
      <c r="EQ17" s="180"/>
      <c r="ER17" s="180"/>
      <c r="ES17" s="180"/>
      <c r="ET17" s="180"/>
      <c r="EU17" s="180"/>
      <c r="EV17" s="180"/>
      <c r="EW17" s="180"/>
      <c r="EX17" s="180"/>
      <c r="EY17" s="180"/>
      <c r="EZ17" s="180"/>
      <c r="FA17" s="180"/>
      <c r="FB17" s="180"/>
      <c r="FC17" s="180"/>
      <c r="FD17" s="180"/>
      <c r="FE17" s="180"/>
      <c r="FF17" s="180"/>
      <c r="FG17" s="180"/>
      <c r="FH17" s="180"/>
      <c r="FI17" s="180"/>
      <c r="FJ17" s="180"/>
      <c r="FK17" s="180"/>
      <c r="FL17" s="180"/>
      <c r="FM17" s="180"/>
      <c r="FN17" s="180"/>
      <c r="FO17" s="180"/>
      <c r="FP17" s="180"/>
      <c r="FQ17" s="180"/>
      <c r="FR17" s="180"/>
      <c r="FS17" s="180"/>
      <c r="FT17" s="180"/>
      <c r="FU17" s="180"/>
      <c r="FV17" s="582"/>
      <c r="FW17" s="582"/>
      <c r="FX17" s="582"/>
      <c r="FY17" s="582"/>
      <c r="FZ17" s="582"/>
      <c r="GA17" s="582"/>
      <c r="GB17" s="582"/>
      <c r="GC17" s="582"/>
      <c r="GD17" s="582"/>
      <c r="GE17" s="582"/>
      <c r="GF17" s="582"/>
      <c r="GG17" s="582"/>
      <c r="GH17" s="582"/>
      <c r="GI17" s="582"/>
      <c r="GJ17" s="582"/>
      <c r="GK17" s="582"/>
      <c r="GL17" s="582"/>
      <c r="GM17" s="582"/>
      <c r="GN17" s="582"/>
      <c r="GO17" s="582"/>
      <c r="GP17" s="582"/>
      <c r="GQ17" s="582"/>
      <c r="GR17" s="582"/>
      <c r="GS17" s="582"/>
      <c r="GT17" s="582"/>
      <c r="GU17" s="582"/>
      <c r="GV17" s="582"/>
      <c r="GW17" s="582"/>
      <c r="GX17" s="582"/>
      <c r="GY17" s="582"/>
      <c r="GZ17" s="582"/>
      <c r="HA17" s="582"/>
      <c r="HB17" s="582"/>
      <c r="HC17" s="582"/>
      <c r="HD17" s="582"/>
      <c r="HE17" s="582"/>
      <c r="HF17" s="582"/>
      <c r="HG17" s="582"/>
      <c r="HH17" s="582"/>
      <c r="HI17" s="582"/>
      <c r="HJ17" s="582"/>
      <c r="HK17" s="582"/>
      <c r="HL17" s="582"/>
      <c r="HM17" s="582"/>
      <c r="HN17" s="582"/>
      <c r="HO17" s="582"/>
      <c r="HP17" s="582"/>
      <c r="HQ17" s="582"/>
      <c r="HR17" s="582"/>
      <c r="HS17" s="582"/>
      <c r="HT17" s="582"/>
      <c r="HU17" s="582"/>
      <c r="HV17" s="582"/>
      <c r="HW17" s="582"/>
      <c r="HX17" s="582"/>
      <c r="HY17" s="582"/>
      <c r="HZ17" s="582"/>
      <c r="IA17" s="582"/>
      <c r="IB17" s="582"/>
      <c r="IC17" s="582"/>
      <c r="ID17" s="582"/>
      <c r="IE17" s="582"/>
      <c r="IF17" s="582"/>
      <c r="IG17" s="582"/>
      <c r="IH17" s="582"/>
      <c r="II17" s="582"/>
      <c r="IJ17" s="582"/>
      <c r="IK17" s="582"/>
      <c r="IL17" s="582"/>
      <c r="IM17" s="582"/>
      <c r="IN17" s="582"/>
      <c r="IO17" s="582"/>
      <c r="IP17" s="582"/>
      <c r="IQ17" s="582"/>
      <c r="IR17" s="582"/>
      <c r="IS17" s="582"/>
      <c r="IT17" s="582"/>
      <c r="IU17" s="582"/>
      <c r="IV17" s="582"/>
    </row>
    <row r="18" spans="1:256" ht="12" customHeight="1">
      <c r="A18" s="581"/>
      <c r="B18" s="581"/>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1"/>
      <c r="BD18" s="581"/>
      <c r="BE18" s="581"/>
      <c r="BF18" s="581"/>
      <c r="BG18" s="581"/>
      <c r="BH18" s="582"/>
      <c r="BI18" s="582"/>
      <c r="BJ18" s="582"/>
      <c r="BK18" s="582"/>
      <c r="BL18" s="582"/>
      <c r="BM18" s="582"/>
      <c r="BN18" s="582"/>
      <c r="BO18" s="582"/>
      <c r="BP18" s="582"/>
      <c r="BQ18" s="582"/>
      <c r="BR18" s="582"/>
      <c r="BS18" s="582"/>
      <c r="BT18" s="582"/>
      <c r="BU18" s="582"/>
      <c r="BV18" s="582"/>
      <c r="BW18" s="582"/>
      <c r="BX18" s="582"/>
      <c r="BY18" s="582"/>
      <c r="BZ18" s="582"/>
      <c r="CA18" s="582"/>
      <c r="CB18" s="582"/>
      <c r="CC18" s="582"/>
      <c r="CD18" s="582"/>
      <c r="CE18" s="582"/>
      <c r="CF18" s="582"/>
      <c r="CG18" s="582"/>
      <c r="CH18" s="582"/>
      <c r="CI18" s="582"/>
      <c r="CJ18" s="582"/>
      <c r="CK18" s="582"/>
      <c r="CL18" s="582"/>
      <c r="CM18" s="582"/>
      <c r="CN18" s="582"/>
      <c r="CO18" s="582"/>
      <c r="CP18" s="582"/>
      <c r="CQ18" s="582"/>
      <c r="CR18" s="582"/>
      <c r="CS18" s="582"/>
      <c r="CT18" s="582"/>
      <c r="CU18" s="582"/>
      <c r="CV18" s="582"/>
      <c r="CW18" s="582"/>
      <c r="CX18" s="582"/>
      <c r="CY18" s="582"/>
      <c r="CZ18" s="582"/>
      <c r="DA18" s="582"/>
      <c r="DB18" s="582"/>
      <c r="DC18" s="582"/>
      <c r="DD18" s="582"/>
      <c r="DE18" s="582"/>
      <c r="DF18" s="582"/>
      <c r="DG18" s="582"/>
      <c r="DH18" s="582"/>
      <c r="DI18" s="582"/>
      <c r="DJ18" s="582"/>
      <c r="DK18" s="582"/>
      <c r="DL18" s="582"/>
      <c r="DM18" s="582"/>
      <c r="DN18" s="582"/>
      <c r="DO18" s="180"/>
      <c r="DP18" s="180"/>
      <c r="DQ18" s="180"/>
      <c r="DR18" s="180"/>
      <c r="DS18" s="180"/>
      <c r="DT18" s="180"/>
      <c r="DU18" s="180"/>
      <c r="DV18" s="180"/>
      <c r="DW18" s="180"/>
      <c r="DX18" s="180"/>
      <c r="DY18" s="180"/>
      <c r="DZ18" s="180"/>
      <c r="EA18" s="180"/>
      <c r="EB18" s="180"/>
      <c r="EC18" s="180"/>
      <c r="ED18" s="180"/>
      <c r="EE18" s="180"/>
      <c r="EF18" s="180"/>
      <c r="EG18" s="180"/>
      <c r="EH18" s="180"/>
      <c r="EI18" s="180"/>
      <c r="EJ18" s="180"/>
      <c r="EK18" s="180"/>
      <c r="EL18" s="180"/>
      <c r="EM18" s="180"/>
      <c r="EN18" s="180"/>
      <c r="EO18" s="180"/>
      <c r="EP18" s="180"/>
      <c r="EQ18" s="180"/>
      <c r="ER18" s="180"/>
      <c r="ES18" s="180"/>
      <c r="ET18" s="180"/>
      <c r="EU18" s="180"/>
      <c r="EV18" s="180"/>
      <c r="EW18" s="180"/>
      <c r="EX18" s="180"/>
      <c r="EY18" s="180"/>
      <c r="EZ18" s="180"/>
      <c r="FA18" s="180"/>
      <c r="FB18" s="180"/>
      <c r="FC18" s="180"/>
      <c r="FD18" s="180"/>
      <c r="FE18" s="180"/>
      <c r="FF18" s="180"/>
      <c r="FG18" s="180"/>
      <c r="FH18" s="180"/>
      <c r="FI18" s="180"/>
      <c r="FJ18" s="180"/>
      <c r="FK18" s="180"/>
      <c r="FL18" s="180"/>
      <c r="FM18" s="180"/>
      <c r="FN18" s="180"/>
      <c r="FO18" s="180"/>
      <c r="FP18" s="180"/>
      <c r="FQ18" s="180"/>
      <c r="FR18" s="180"/>
      <c r="FS18" s="180"/>
      <c r="FT18" s="180"/>
      <c r="FU18" s="180"/>
      <c r="FV18" s="582"/>
      <c r="FW18" s="582"/>
      <c r="FX18" s="582"/>
      <c r="FY18" s="582"/>
      <c r="FZ18" s="582"/>
      <c r="GA18" s="582"/>
      <c r="GB18" s="582"/>
      <c r="GC18" s="582"/>
      <c r="GD18" s="582"/>
      <c r="GE18" s="582"/>
      <c r="GF18" s="582"/>
      <c r="GG18" s="582"/>
      <c r="GH18" s="582"/>
      <c r="GI18" s="582"/>
      <c r="GJ18" s="582"/>
      <c r="GK18" s="582"/>
      <c r="GL18" s="582"/>
      <c r="GM18" s="582"/>
      <c r="GN18" s="582"/>
      <c r="GO18" s="582"/>
      <c r="GP18" s="582"/>
      <c r="GQ18" s="582"/>
      <c r="GR18" s="582"/>
      <c r="GS18" s="582"/>
      <c r="GT18" s="582"/>
      <c r="GU18" s="582"/>
      <c r="GV18" s="582"/>
      <c r="GW18" s="582"/>
      <c r="GX18" s="582"/>
      <c r="GY18" s="582"/>
      <c r="GZ18" s="582"/>
      <c r="HA18" s="582"/>
      <c r="HB18" s="582"/>
      <c r="HC18" s="582"/>
      <c r="HD18" s="582"/>
      <c r="HE18" s="582"/>
      <c r="HF18" s="582"/>
      <c r="HG18" s="582"/>
      <c r="HH18" s="582"/>
      <c r="HI18" s="582"/>
      <c r="HJ18" s="582"/>
      <c r="HK18" s="582"/>
      <c r="HL18" s="582"/>
      <c r="HM18" s="582"/>
      <c r="HN18" s="582"/>
      <c r="HO18" s="582"/>
      <c r="HP18" s="582"/>
      <c r="HQ18" s="582"/>
      <c r="HR18" s="582"/>
      <c r="HS18" s="582"/>
      <c r="HT18" s="582"/>
      <c r="HU18" s="582"/>
      <c r="HV18" s="582"/>
      <c r="HW18" s="582"/>
      <c r="HX18" s="582"/>
      <c r="HY18" s="582"/>
      <c r="HZ18" s="582"/>
      <c r="IA18" s="582"/>
      <c r="IB18" s="582"/>
      <c r="IC18" s="582"/>
      <c r="ID18" s="582"/>
      <c r="IE18" s="582"/>
      <c r="IF18" s="582"/>
      <c r="IG18" s="582"/>
      <c r="IH18" s="582"/>
      <c r="II18" s="582"/>
      <c r="IJ18" s="582"/>
      <c r="IK18" s="582"/>
      <c r="IL18" s="582"/>
      <c r="IM18" s="582"/>
      <c r="IN18" s="582"/>
      <c r="IO18" s="582"/>
      <c r="IP18" s="582"/>
      <c r="IQ18" s="582"/>
      <c r="IR18" s="582"/>
      <c r="IS18" s="582"/>
      <c r="IT18" s="582"/>
      <c r="IU18" s="582"/>
      <c r="IV18" s="582"/>
    </row>
    <row r="19" spans="1:256" ht="12" customHeight="1">
      <c r="A19" s="581"/>
      <c r="B19" s="581"/>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1"/>
      <c r="AL19" s="581"/>
      <c r="AM19" s="581"/>
      <c r="AN19" s="581"/>
      <c r="AO19" s="581"/>
      <c r="AP19" s="581"/>
      <c r="AQ19" s="581"/>
      <c r="AR19" s="581"/>
      <c r="AS19" s="581"/>
      <c r="AT19" s="581"/>
      <c r="AU19" s="581"/>
      <c r="AV19" s="581"/>
      <c r="AW19" s="581"/>
      <c r="AX19" s="581"/>
      <c r="AY19" s="581"/>
      <c r="AZ19" s="581"/>
      <c r="BA19" s="581"/>
      <c r="BB19" s="581"/>
      <c r="BC19" s="581"/>
      <c r="BD19" s="581"/>
      <c r="BE19" s="581"/>
      <c r="BF19" s="581"/>
      <c r="BG19" s="581"/>
      <c r="BH19" s="582"/>
      <c r="BI19" s="582"/>
      <c r="BJ19" s="582"/>
      <c r="BK19" s="582"/>
      <c r="BL19" s="582"/>
      <c r="BM19" s="582"/>
      <c r="BN19" s="582"/>
      <c r="BO19" s="582"/>
      <c r="BP19" s="582"/>
      <c r="BQ19" s="582"/>
      <c r="BR19" s="582"/>
      <c r="BS19" s="582"/>
      <c r="BT19" s="582"/>
      <c r="BU19" s="582"/>
      <c r="BV19" s="582"/>
      <c r="BW19" s="582"/>
      <c r="BX19" s="582"/>
      <c r="BY19" s="582"/>
      <c r="BZ19" s="582"/>
      <c r="CA19" s="582"/>
      <c r="CB19" s="582"/>
      <c r="CC19" s="582"/>
      <c r="CD19" s="582"/>
      <c r="CE19" s="582"/>
      <c r="CF19" s="582"/>
      <c r="CG19" s="582"/>
      <c r="CH19" s="582"/>
      <c r="CI19" s="582"/>
      <c r="CJ19" s="582"/>
      <c r="CK19" s="582"/>
      <c r="CL19" s="582"/>
      <c r="CM19" s="582"/>
      <c r="CN19" s="582"/>
      <c r="CO19" s="582"/>
      <c r="CP19" s="582"/>
      <c r="CQ19" s="582"/>
      <c r="CR19" s="582"/>
      <c r="CS19" s="582"/>
      <c r="CT19" s="582"/>
      <c r="CU19" s="582"/>
      <c r="CV19" s="582"/>
      <c r="CW19" s="582"/>
      <c r="CX19" s="582"/>
      <c r="CY19" s="582"/>
      <c r="CZ19" s="582"/>
      <c r="DA19" s="582"/>
      <c r="DB19" s="582"/>
      <c r="DC19" s="582"/>
      <c r="DD19" s="582"/>
      <c r="DE19" s="582"/>
      <c r="DF19" s="582"/>
      <c r="DG19" s="582"/>
      <c r="DH19" s="582"/>
      <c r="DI19" s="582"/>
      <c r="DJ19" s="582"/>
      <c r="DK19" s="582"/>
      <c r="DL19" s="582"/>
      <c r="DM19" s="582"/>
      <c r="DN19" s="582"/>
      <c r="DO19" s="180"/>
      <c r="DP19" s="180"/>
      <c r="DQ19" s="180"/>
      <c r="DR19" s="180"/>
      <c r="DS19" s="180"/>
      <c r="DT19" s="180"/>
      <c r="DU19" s="180"/>
      <c r="DV19" s="180"/>
      <c r="DW19" s="180"/>
      <c r="DX19" s="180"/>
      <c r="DY19" s="180"/>
      <c r="DZ19" s="180"/>
      <c r="EA19" s="180"/>
      <c r="EB19" s="180"/>
      <c r="EC19" s="180"/>
      <c r="ED19" s="180"/>
      <c r="EE19" s="180"/>
      <c r="EF19" s="180"/>
      <c r="EG19" s="180"/>
      <c r="EH19" s="180"/>
      <c r="EI19" s="180"/>
      <c r="EJ19" s="180"/>
      <c r="EK19" s="180"/>
      <c r="EL19" s="180"/>
      <c r="EM19" s="180"/>
      <c r="EN19" s="180"/>
      <c r="EO19" s="180"/>
      <c r="EP19" s="180"/>
      <c r="EQ19" s="180"/>
      <c r="ER19" s="180"/>
      <c r="ES19" s="180"/>
      <c r="ET19" s="180"/>
      <c r="EU19" s="180"/>
      <c r="EV19" s="180"/>
      <c r="EW19" s="180"/>
      <c r="EX19" s="180"/>
      <c r="EY19" s="180"/>
      <c r="EZ19" s="180"/>
      <c r="FA19" s="180"/>
      <c r="FB19" s="180"/>
      <c r="FC19" s="180"/>
      <c r="FD19" s="180"/>
      <c r="FE19" s="180"/>
      <c r="FF19" s="180"/>
      <c r="FG19" s="180"/>
      <c r="FH19" s="180"/>
      <c r="FI19" s="180"/>
      <c r="FJ19" s="180"/>
      <c r="FK19" s="180"/>
      <c r="FL19" s="180"/>
      <c r="FM19" s="180"/>
      <c r="FN19" s="180"/>
      <c r="FO19" s="180"/>
      <c r="FP19" s="180"/>
      <c r="FQ19" s="180"/>
      <c r="FR19" s="180"/>
      <c r="FS19" s="180"/>
      <c r="FT19" s="180"/>
      <c r="FU19" s="180"/>
      <c r="FV19" s="582"/>
      <c r="FW19" s="582"/>
      <c r="FX19" s="582"/>
      <c r="FY19" s="582"/>
      <c r="FZ19" s="582"/>
      <c r="GA19" s="582"/>
      <c r="GB19" s="582"/>
      <c r="GC19" s="582"/>
      <c r="GD19" s="582"/>
      <c r="GE19" s="582"/>
      <c r="GF19" s="582"/>
      <c r="GG19" s="582"/>
      <c r="GH19" s="582"/>
      <c r="GI19" s="582"/>
      <c r="GJ19" s="582"/>
      <c r="GK19" s="582"/>
      <c r="GL19" s="582"/>
      <c r="GM19" s="582"/>
      <c r="GN19" s="582"/>
      <c r="GO19" s="582"/>
      <c r="GP19" s="582"/>
      <c r="GQ19" s="582"/>
      <c r="GR19" s="582"/>
      <c r="GS19" s="582"/>
      <c r="GT19" s="582"/>
      <c r="GU19" s="582"/>
      <c r="GV19" s="582"/>
      <c r="GW19" s="582"/>
      <c r="GX19" s="582"/>
      <c r="GY19" s="582"/>
      <c r="GZ19" s="582"/>
      <c r="HA19" s="582"/>
      <c r="HB19" s="582"/>
      <c r="HC19" s="582"/>
      <c r="HD19" s="582"/>
      <c r="HE19" s="582"/>
      <c r="HF19" s="582"/>
      <c r="HG19" s="582"/>
      <c r="HH19" s="582"/>
      <c r="HI19" s="582"/>
      <c r="HJ19" s="582"/>
      <c r="HK19" s="582"/>
      <c r="HL19" s="582"/>
      <c r="HM19" s="582"/>
      <c r="HN19" s="582"/>
      <c r="HO19" s="582"/>
      <c r="HP19" s="582"/>
      <c r="HQ19" s="582"/>
      <c r="HR19" s="582"/>
      <c r="HS19" s="582"/>
      <c r="HT19" s="582"/>
      <c r="HU19" s="582"/>
      <c r="HV19" s="582"/>
      <c r="HW19" s="582"/>
      <c r="HX19" s="582"/>
      <c r="HY19" s="582"/>
      <c r="HZ19" s="582"/>
      <c r="IA19" s="582"/>
      <c r="IB19" s="582"/>
      <c r="IC19" s="582"/>
      <c r="ID19" s="582"/>
      <c r="IE19" s="582"/>
      <c r="IF19" s="582"/>
      <c r="IG19" s="582"/>
      <c r="IH19" s="582"/>
      <c r="II19" s="582"/>
      <c r="IJ19" s="582"/>
      <c r="IK19" s="582"/>
      <c r="IL19" s="582"/>
      <c r="IM19" s="582"/>
      <c r="IN19" s="582"/>
      <c r="IO19" s="582"/>
      <c r="IP19" s="582"/>
      <c r="IQ19" s="582"/>
      <c r="IR19" s="582"/>
      <c r="IS19" s="582"/>
      <c r="IT19" s="582"/>
      <c r="IU19" s="582"/>
      <c r="IV19" s="582"/>
    </row>
    <row r="20" spans="1:256" s="2" customFormat="1" ht="12" customHeight="1">
      <c r="A20" s="581" t="s">
        <v>5</v>
      </c>
      <c r="B20" s="581"/>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1"/>
      <c r="AL20" s="581"/>
      <c r="AM20" s="581"/>
      <c r="AN20" s="581"/>
      <c r="AO20" s="581"/>
      <c r="AP20" s="581"/>
      <c r="AQ20" s="581"/>
      <c r="AR20" s="581"/>
      <c r="AS20" s="581"/>
      <c r="AT20" s="581"/>
      <c r="AU20" s="581"/>
      <c r="AV20" s="581"/>
      <c r="AW20" s="581"/>
      <c r="AX20" s="581"/>
      <c r="AY20" s="581"/>
      <c r="AZ20" s="581"/>
      <c r="BA20" s="581"/>
      <c r="BB20" s="581"/>
      <c r="BC20" s="581"/>
      <c r="BD20" s="581"/>
      <c r="BE20" s="581"/>
      <c r="BF20" s="581"/>
      <c r="BG20" s="581"/>
      <c r="BH20" s="582"/>
      <c r="BI20" s="582"/>
      <c r="BJ20" s="582"/>
      <c r="BK20" s="582"/>
      <c r="BL20" s="582"/>
      <c r="BM20" s="582"/>
      <c r="BN20" s="582"/>
      <c r="BO20" s="582"/>
      <c r="BP20" s="582"/>
      <c r="BQ20" s="582"/>
      <c r="BR20" s="582"/>
      <c r="BS20" s="582"/>
      <c r="BT20" s="582"/>
      <c r="BU20" s="582"/>
      <c r="BV20" s="582"/>
      <c r="BW20" s="582"/>
      <c r="BX20" s="582"/>
      <c r="BY20" s="582"/>
      <c r="BZ20" s="582"/>
      <c r="CA20" s="582"/>
      <c r="CB20" s="582"/>
      <c r="CC20" s="582"/>
      <c r="CD20" s="582"/>
      <c r="CE20" s="582"/>
      <c r="CF20" s="582"/>
      <c r="CG20" s="582"/>
      <c r="CH20" s="582"/>
      <c r="CI20" s="582"/>
      <c r="CJ20" s="582"/>
      <c r="CK20" s="582"/>
      <c r="CL20" s="582"/>
      <c r="CM20" s="582"/>
      <c r="CN20" s="582"/>
      <c r="CO20" s="582"/>
      <c r="CP20" s="582"/>
      <c r="CQ20" s="582"/>
      <c r="CR20" s="582"/>
      <c r="CS20" s="582"/>
      <c r="CT20" s="582"/>
      <c r="CU20" s="582"/>
      <c r="CV20" s="582"/>
      <c r="CW20" s="582"/>
      <c r="CX20" s="582"/>
      <c r="CY20" s="582"/>
      <c r="CZ20" s="582"/>
      <c r="DA20" s="582"/>
      <c r="DB20" s="582"/>
      <c r="DC20" s="582"/>
      <c r="DD20" s="582"/>
      <c r="DE20" s="582"/>
      <c r="DF20" s="582"/>
      <c r="DG20" s="582"/>
      <c r="DH20" s="582"/>
      <c r="DI20" s="582"/>
      <c r="DJ20" s="582"/>
      <c r="DK20" s="582"/>
      <c r="DL20" s="582"/>
      <c r="DM20" s="582"/>
      <c r="DN20" s="582"/>
      <c r="DO20" s="180"/>
      <c r="DP20" s="180"/>
      <c r="DQ20" s="180"/>
      <c r="DR20" s="180"/>
      <c r="DS20" s="180"/>
      <c r="DT20" s="180"/>
      <c r="DU20" s="180"/>
      <c r="DV20" s="180"/>
      <c r="DW20" s="180"/>
      <c r="DX20" s="180"/>
      <c r="DY20" s="180"/>
      <c r="DZ20" s="180"/>
      <c r="EA20" s="180"/>
      <c r="EB20" s="180"/>
      <c r="EC20" s="180"/>
      <c r="ED20" s="180"/>
      <c r="EE20" s="180"/>
      <c r="EF20" s="180"/>
      <c r="EG20" s="180"/>
      <c r="EH20" s="180"/>
      <c r="EI20" s="180"/>
      <c r="EJ20" s="180"/>
      <c r="EK20" s="180"/>
      <c r="EL20" s="180"/>
      <c r="EM20" s="180"/>
      <c r="EN20" s="180"/>
      <c r="EO20" s="180"/>
      <c r="EP20" s="180"/>
      <c r="EQ20" s="180"/>
      <c r="ER20" s="180"/>
      <c r="ES20" s="180"/>
      <c r="ET20" s="180"/>
      <c r="EU20" s="180"/>
      <c r="EV20" s="180"/>
      <c r="EW20" s="180"/>
      <c r="EX20" s="180"/>
      <c r="EY20" s="180"/>
      <c r="EZ20" s="180"/>
      <c r="FA20" s="180"/>
      <c r="FB20" s="180"/>
      <c r="FC20" s="180"/>
      <c r="FD20" s="180"/>
      <c r="FE20" s="180"/>
      <c r="FF20" s="180"/>
      <c r="FG20" s="180"/>
      <c r="FH20" s="180"/>
      <c r="FI20" s="180"/>
      <c r="FJ20" s="180"/>
      <c r="FK20" s="180"/>
      <c r="FL20" s="180"/>
      <c r="FM20" s="180"/>
      <c r="FN20" s="180"/>
      <c r="FO20" s="180"/>
      <c r="FP20" s="180"/>
      <c r="FQ20" s="180"/>
      <c r="FR20" s="180"/>
      <c r="FS20" s="180"/>
      <c r="FT20" s="180"/>
      <c r="FU20" s="180"/>
      <c r="FV20" s="582"/>
      <c r="FW20" s="582"/>
      <c r="FX20" s="582"/>
      <c r="FY20" s="582"/>
      <c r="FZ20" s="582"/>
      <c r="GA20" s="582"/>
      <c r="GB20" s="582"/>
      <c r="GC20" s="582"/>
      <c r="GD20" s="582"/>
      <c r="GE20" s="582"/>
      <c r="GF20" s="582"/>
      <c r="GG20" s="582"/>
      <c r="GH20" s="582"/>
      <c r="GI20" s="582"/>
      <c r="GJ20" s="582"/>
      <c r="GK20" s="582"/>
      <c r="GL20" s="582"/>
      <c r="GM20" s="582"/>
      <c r="GN20" s="582"/>
      <c r="GO20" s="582"/>
      <c r="GP20" s="582"/>
      <c r="GQ20" s="582"/>
      <c r="GR20" s="582"/>
      <c r="GS20" s="582"/>
      <c r="GT20" s="582"/>
      <c r="GU20" s="582"/>
      <c r="GV20" s="582"/>
      <c r="GW20" s="582"/>
      <c r="GX20" s="582"/>
      <c r="GY20" s="582"/>
      <c r="GZ20" s="582"/>
      <c r="HA20" s="582"/>
      <c r="HB20" s="582"/>
      <c r="HC20" s="582"/>
      <c r="HD20" s="582"/>
      <c r="HE20" s="582"/>
      <c r="HF20" s="582"/>
      <c r="HG20" s="582"/>
      <c r="HH20" s="582"/>
      <c r="HI20" s="582"/>
      <c r="HJ20" s="582"/>
      <c r="HK20" s="582"/>
      <c r="HL20" s="582"/>
      <c r="HM20" s="582"/>
      <c r="HN20" s="582"/>
      <c r="HO20" s="582"/>
      <c r="HP20" s="582"/>
      <c r="HQ20" s="582"/>
      <c r="HR20" s="582"/>
      <c r="HS20" s="582"/>
      <c r="HT20" s="582"/>
      <c r="HU20" s="582"/>
      <c r="HV20" s="582"/>
      <c r="HW20" s="582"/>
      <c r="HX20" s="582"/>
      <c r="HY20" s="582"/>
      <c r="HZ20" s="582"/>
      <c r="IA20" s="582"/>
      <c r="IB20" s="582"/>
      <c r="IC20" s="582"/>
      <c r="ID20" s="582"/>
      <c r="IE20" s="582"/>
      <c r="IF20" s="582"/>
      <c r="IG20" s="582"/>
      <c r="IH20" s="582"/>
      <c r="II20" s="582"/>
      <c r="IJ20" s="582"/>
      <c r="IK20" s="582"/>
      <c r="IL20" s="582"/>
      <c r="IM20" s="582"/>
      <c r="IN20" s="582"/>
      <c r="IO20" s="582"/>
      <c r="IP20" s="582"/>
      <c r="IQ20" s="582"/>
      <c r="IR20" s="582"/>
      <c r="IS20" s="582"/>
      <c r="IT20" s="582"/>
      <c r="IU20" s="582"/>
      <c r="IV20" s="582"/>
    </row>
    <row r="21" spans="1:256" s="2" customFormat="1" ht="12" customHeight="1">
      <c r="A21" s="581"/>
      <c r="B21" s="581"/>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1"/>
      <c r="AY21" s="581"/>
      <c r="AZ21" s="581"/>
      <c r="BA21" s="581"/>
      <c r="BB21" s="581"/>
      <c r="BC21" s="581"/>
      <c r="BD21" s="581"/>
      <c r="BE21" s="581"/>
      <c r="BF21" s="581"/>
      <c r="BG21" s="581"/>
      <c r="BH21" s="582"/>
      <c r="BI21" s="582"/>
      <c r="BJ21" s="582"/>
      <c r="BK21" s="582"/>
      <c r="BL21" s="582"/>
      <c r="BM21" s="582"/>
      <c r="BN21" s="582"/>
      <c r="BO21" s="582"/>
      <c r="BP21" s="582"/>
      <c r="BQ21" s="582"/>
      <c r="BR21" s="582"/>
      <c r="BS21" s="582"/>
      <c r="BT21" s="582"/>
      <c r="BU21" s="582"/>
      <c r="BV21" s="582"/>
      <c r="BW21" s="582"/>
      <c r="BX21" s="582"/>
      <c r="BY21" s="582"/>
      <c r="BZ21" s="582"/>
      <c r="CA21" s="582"/>
      <c r="CB21" s="582"/>
      <c r="CC21" s="582"/>
      <c r="CD21" s="582"/>
      <c r="CE21" s="582"/>
      <c r="CF21" s="582"/>
      <c r="CG21" s="582"/>
      <c r="CH21" s="582"/>
      <c r="CI21" s="582"/>
      <c r="CJ21" s="582"/>
      <c r="CK21" s="582"/>
      <c r="CL21" s="582"/>
      <c r="CM21" s="582"/>
      <c r="CN21" s="582"/>
      <c r="CO21" s="582"/>
      <c r="CP21" s="582"/>
      <c r="CQ21" s="582"/>
      <c r="CR21" s="582"/>
      <c r="CS21" s="582"/>
      <c r="CT21" s="582"/>
      <c r="CU21" s="582"/>
      <c r="CV21" s="582"/>
      <c r="CW21" s="582"/>
      <c r="CX21" s="582"/>
      <c r="CY21" s="582"/>
      <c r="CZ21" s="582"/>
      <c r="DA21" s="582"/>
      <c r="DB21" s="582"/>
      <c r="DC21" s="582"/>
      <c r="DD21" s="582"/>
      <c r="DE21" s="582"/>
      <c r="DF21" s="582"/>
      <c r="DG21" s="582"/>
      <c r="DH21" s="582"/>
      <c r="DI21" s="582"/>
      <c r="DJ21" s="582"/>
      <c r="DK21" s="582"/>
      <c r="DL21" s="582"/>
      <c r="DM21" s="582"/>
      <c r="DN21" s="582"/>
      <c r="DO21" s="180"/>
      <c r="DP21" s="180"/>
      <c r="DQ21" s="180"/>
      <c r="DR21" s="180"/>
      <c r="DS21" s="180"/>
      <c r="DT21" s="180"/>
      <c r="DU21" s="180"/>
      <c r="DV21" s="180"/>
      <c r="DW21" s="180"/>
      <c r="DX21" s="180"/>
      <c r="DY21" s="180"/>
      <c r="DZ21" s="180"/>
      <c r="EA21" s="180"/>
      <c r="EB21" s="180"/>
      <c r="EC21" s="180"/>
      <c r="ED21" s="180"/>
      <c r="EE21" s="180"/>
      <c r="EF21" s="180"/>
      <c r="EG21" s="180"/>
      <c r="EH21" s="180"/>
      <c r="EI21" s="180"/>
      <c r="EJ21" s="180"/>
      <c r="EK21" s="180"/>
      <c r="EL21" s="180"/>
      <c r="EM21" s="180"/>
      <c r="EN21" s="180"/>
      <c r="EO21" s="180"/>
      <c r="EP21" s="180"/>
      <c r="EQ21" s="180"/>
      <c r="ER21" s="180"/>
      <c r="ES21" s="180"/>
      <c r="ET21" s="180"/>
      <c r="EU21" s="180"/>
      <c r="EV21" s="180"/>
      <c r="EW21" s="180"/>
      <c r="EX21" s="180"/>
      <c r="EY21" s="180"/>
      <c r="EZ21" s="180"/>
      <c r="FA21" s="180"/>
      <c r="FB21" s="180"/>
      <c r="FC21" s="180"/>
      <c r="FD21" s="180"/>
      <c r="FE21" s="180"/>
      <c r="FF21" s="180"/>
      <c r="FG21" s="180"/>
      <c r="FH21" s="180"/>
      <c r="FI21" s="180"/>
      <c r="FJ21" s="180"/>
      <c r="FK21" s="180"/>
      <c r="FL21" s="180"/>
      <c r="FM21" s="180"/>
      <c r="FN21" s="180"/>
      <c r="FO21" s="180"/>
      <c r="FP21" s="180"/>
      <c r="FQ21" s="180"/>
      <c r="FR21" s="180"/>
      <c r="FS21" s="180"/>
      <c r="FT21" s="180"/>
      <c r="FU21" s="180"/>
      <c r="FV21" s="582"/>
      <c r="FW21" s="582"/>
      <c r="FX21" s="582"/>
      <c r="FY21" s="582"/>
      <c r="FZ21" s="582"/>
      <c r="GA21" s="582"/>
      <c r="GB21" s="582"/>
      <c r="GC21" s="582"/>
      <c r="GD21" s="582"/>
      <c r="GE21" s="582"/>
      <c r="GF21" s="582"/>
      <c r="GG21" s="582"/>
      <c r="GH21" s="582"/>
      <c r="GI21" s="582"/>
      <c r="GJ21" s="582"/>
      <c r="GK21" s="582"/>
      <c r="GL21" s="582"/>
      <c r="GM21" s="582"/>
      <c r="GN21" s="582"/>
      <c r="GO21" s="582"/>
      <c r="GP21" s="582"/>
      <c r="GQ21" s="582"/>
      <c r="GR21" s="582"/>
      <c r="GS21" s="582"/>
      <c r="GT21" s="582"/>
      <c r="GU21" s="582"/>
      <c r="GV21" s="582"/>
      <c r="GW21" s="582"/>
      <c r="GX21" s="582"/>
      <c r="GY21" s="582"/>
      <c r="GZ21" s="582"/>
      <c r="HA21" s="582"/>
      <c r="HB21" s="582"/>
      <c r="HC21" s="582"/>
      <c r="HD21" s="582"/>
      <c r="HE21" s="582"/>
      <c r="HF21" s="582"/>
      <c r="HG21" s="582"/>
      <c r="HH21" s="582"/>
      <c r="HI21" s="582"/>
      <c r="HJ21" s="582"/>
      <c r="HK21" s="582"/>
      <c r="HL21" s="582"/>
      <c r="HM21" s="582"/>
      <c r="HN21" s="582"/>
      <c r="HO21" s="582"/>
      <c r="HP21" s="582"/>
      <c r="HQ21" s="582"/>
      <c r="HR21" s="582"/>
      <c r="HS21" s="582"/>
      <c r="HT21" s="582"/>
      <c r="HU21" s="582"/>
      <c r="HV21" s="582"/>
      <c r="HW21" s="582"/>
      <c r="HX21" s="582"/>
      <c r="HY21" s="582"/>
      <c r="HZ21" s="582"/>
      <c r="IA21" s="582"/>
      <c r="IB21" s="582"/>
      <c r="IC21" s="582"/>
      <c r="ID21" s="582"/>
      <c r="IE21" s="582"/>
      <c r="IF21" s="582"/>
      <c r="IG21" s="582"/>
      <c r="IH21" s="582"/>
      <c r="II21" s="582"/>
      <c r="IJ21" s="582"/>
      <c r="IK21" s="582"/>
      <c r="IL21" s="582"/>
      <c r="IM21" s="582"/>
      <c r="IN21" s="582"/>
      <c r="IO21" s="582"/>
      <c r="IP21" s="582"/>
      <c r="IQ21" s="582"/>
      <c r="IR21" s="582"/>
      <c r="IS21" s="582"/>
      <c r="IT21" s="582"/>
      <c r="IU21" s="582"/>
      <c r="IV21" s="582"/>
    </row>
    <row r="22" spans="1:256" s="2" customFormat="1" ht="12" customHeight="1">
      <c r="A22" s="581"/>
      <c r="B22" s="581"/>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581"/>
      <c r="AM22" s="581"/>
      <c r="AN22" s="581"/>
      <c r="AO22" s="581"/>
      <c r="AP22" s="581"/>
      <c r="AQ22" s="581"/>
      <c r="AR22" s="581"/>
      <c r="AS22" s="581"/>
      <c r="AT22" s="581"/>
      <c r="AU22" s="581"/>
      <c r="AV22" s="581"/>
      <c r="AW22" s="581"/>
      <c r="AX22" s="581"/>
      <c r="AY22" s="581"/>
      <c r="AZ22" s="581"/>
      <c r="BA22" s="581"/>
      <c r="BB22" s="581"/>
      <c r="BC22" s="581"/>
      <c r="BD22" s="581"/>
      <c r="BE22" s="581"/>
      <c r="BF22" s="581"/>
      <c r="BG22" s="581"/>
      <c r="BH22" s="582"/>
      <c r="BI22" s="582"/>
      <c r="BJ22" s="582"/>
      <c r="BK22" s="582"/>
      <c r="BL22" s="582"/>
      <c r="BM22" s="582"/>
      <c r="BN22" s="582"/>
      <c r="BO22" s="582"/>
      <c r="BP22" s="582"/>
      <c r="BQ22" s="582"/>
      <c r="BR22" s="582"/>
      <c r="BS22" s="582"/>
      <c r="BT22" s="582"/>
      <c r="BU22" s="582"/>
      <c r="BV22" s="582"/>
      <c r="BW22" s="582"/>
      <c r="BX22" s="582"/>
      <c r="BY22" s="582"/>
      <c r="BZ22" s="582"/>
      <c r="CA22" s="582"/>
      <c r="CB22" s="582"/>
      <c r="CC22" s="582"/>
      <c r="CD22" s="582"/>
      <c r="CE22" s="582"/>
      <c r="CF22" s="582"/>
      <c r="CG22" s="582"/>
      <c r="CH22" s="582"/>
      <c r="CI22" s="582"/>
      <c r="CJ22" s="582"/>
      <c r="CK22" s="582"/>
      <c r="CL22" s="582"/>
      <c r="CM22" s="582"/>
      <c r="CN22" s="582"/>
      <c r="CO22" s="582"/>
      <c r="CP22" s="582"/>
      <c r="CQ22" s="582"/>
      <c r="CR22" s="582"/>
      <c r="CS22" s="582"/>
      <c r="CT22" s="582"/>
      <c r="CU22" s="582"/>
      <c r="CV22" s="582"/>
      <c r="CW22" s="582"/>
      <c r="CX22" s="582"/>
      <c r="CY22" s="582"/>
      <c r="CZ22" s="582"/>
      <c r="DA22" s="582"/>
      <c r="DB22" s="582"/>
      <c r="DC22" s="582"/>
      <c r="DD22" s="582"/>
      <c r="DE22" s="582"/>
      <c r="DF22" s="582"/>
      <c r="DG22" s="582"/>
      <c r="DH22" s="582"/>
      <c r="DI22" s="582"/>
      <c r="DJ22" s="582"/>
      <c r="DK22" s="582"/>
      <c r="DL22" s="582"/>
      <c r="DM22" s="582"/>
      <c r="DN22" s="582"/>
      <c r="DO22" s="180"/>
      <c r="DP22" s="180"/>
      <c r="DQ22" s="180"/>
      <c r="DR22" s="180"/>
      <c r="DS22" s="180"/>
      <c r="DT22" s="180"/>
      <c r="DU22" s="180"/>
      <c r="DV22" s="180"/>
      <c r="DW22" s="180"/>
      <c r="DX22" s="180"/>
      <c r="DY22" s="180"/>
      <c r="DZ22" s="180"/>
      <c r="EA22" s="180"/>
      <c r="EB22" s="180"/>
      <c r="EC22" s="180"/>
      <c r="ED22" s="180"/>
      <c r="EE22" s="180"/>
      <c r="EF22" s="180"/>
      <c r="EG22" s="180"/>
      <c r="EH22" s="180"/>
      <c r="EI22" s="180"/>
      <c r="EJ22" s="180"/>
      <c r="EK22" s="180"/>
      <c r="EL22" s="180"/>
      <c r="EM22" s="180"/>
      <c r="EN22" s="180"/>
      <c r="EO22" s="180"/>
      <c r="EP22" s="180"/>
      <c r="EQ22" s="180"/>
      <c r="ER22" s="180"/>
      <c r="ES22" s="180"/>
      <c r="ET22" s="180"/>
      <c r="EU22" s="180"/>
      <c r="EV22" s="180"/>
      <c r="EW22" s="180"/>
      <c r="EX22" s="180"/>
      <c r="EY22" s="180"/>
      <c r="EZ22" s="180"/>
      <c r="FA22" s="180"/>
      <c r="FB22" s="180"/>
      <c r="FC22" s="180"/>
      <c r="FD22" s="180"/>
      <c r="FE22" s="180"/>
      <c r="FF22" s="180"/>
      <c r="FG22" s="180"/>
      <c r="FH22" s="180"/>
      <c r="FI22" s="180"/>
      <c r="FJ22" s="180"/>
      <c r="FK22" s="180"/>
      <c r="FL22" s="180"/>
      <c r="FM22" s="180"/>
      <c r="FN22" s="180"/>
      <c r="FO22" s="180"/>
      <c r="FP22" s="180"/>
      <c r="FQ22" s="180"/>
      <c r="FR22" s="180"/>
      <c r="FS22" s="180"/>
      <c r="FT22" s="180"/>
      <c r="FU22" s="180"/>
      <c r="FV22" s="582"/>
      <c r="FW22" s="582"/>
      <c r="FX22" s="582"/>
      <c r="FY22" s="582"/>
      <c r="FZ22" s="582"/>
      <c r="GA22" s="582"/>
      <c r="GB22" s="582"/>
      <c r="GC22" s="582"/>
      <c r="GD22" s="582"/>
      <c r="GE22" s="582"/>
      <c r="GF22" s="582"/>
      <c r="GG22" s="582"/>
      <c r="GH22" s="582"/>
      <c r="GI22" s="582"/>
      <c r="GJ22" s="582"/>
      <c r="GK22" s="582"/>
      <c r="GL22" s="582"/>
      <c r="GM22" s="582"/>
      <c r="GN22" s="582"/>
      <c r="GO22" s="582"/>
      <c r="GP22" s="582"/>
      <c r="GQ22" s="582"/>
      <c r="GR22" s="582"/>
      <c r="GS22" s="582"/>
      <c r="GT22" s="582"/>
      <c r="GU22" s="582"/>
      <c r="GV22" s="582"/>
      <c r="GW22" s="582"/>
      <c r="GX22" s="582"/>
      <c r="GY22" s="582"/>
      <c r="GZ22" s="582"/>
      <c r="HA22" s="582"/>
      <c r="HB22" s="582"/>
      <c r="HC22" s="582"/>
      <c r="HD22" s="582"/>
      <c r="HE22" s="582"/>
      <c r="HF22" s="582"/>
      <c r="HG22" s="582"/>
      <c r="HH22" s="582"/>
      <c r="HI22" s="582"/>
      <c r="HJ22" s="582"/>
      <c r="HK22" s="582"/>
      <c r="HL22" s="582"/>
      <c r="HM22" s="582"/>
      <c r="HN22" s="582"/>
      <c r="HO22" s="582"/>
      <c r="HP22" s="582"/>
      <c r="HQ22" s="582"/>
      <c r="HR22" s="582"/>
      <c r="HS22" s="582"/>
      <c r="HT22" s="582"/>
      <c r="HU22" s="582"/>
      <c r="HV22" s="582"/>
      <c r="HW22" s="582"/>
      <c r="HX22" s="582"/>
      <c r="HY22" s="582"/>
      <c r="HZ22" s="582"/>
      <c r="IA22" s="582"/>
      <c r="IB22" s="582"/>
      <c r="IC22" s="582"/>
      <c r="ID22" s="582"/>
      <c r="IE22" s="582"/>
      <c r="IF22" s="582"/>
      <c r="IG22" s="582"/>
      <c r="IH22" s="582"/>
      <c r="II22" s="582"/>
      <c r="IJ22" s="582"/>
      <c r="IK22" s="582"/>
      <c r="IL22" s="582"/>
      <c r="IM22" s="582"/>
      <c r="IN22" s="582"/>
      <c r="IO22" s="582"/>
      <c r="IP22" s="582"/>
      <c r="IQ22" s="582"/>
      <c r="IR22" s="582"/>
      <c r="IS22" s="582"/>
      <c r="IT22" s="582"/>
      <c r="IU22" s="582"/>
      <c r="IV22" s="582"/>
    </row>
    <row r="23" spans="1:256" s="3" customFormat="1" ht="29.25" customHeight="1">
      <c r="A23" s="581"/>
      <c r="B23" s="581"/>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c r="AT23" s="581"/>
      <c r="AU23" s="581"/>
      <c r="AV23" s="581"/>
      <c r="AW23" s="581"/>
      <c r="AX23" s="581"/>
      <c r="AY23" s="581"/>
      <c r="AZ23" s="581"/>
      <c r="BA23" s="581"/>
      <c r="BB23" s="581"/>
      <c r="BC23" s="581"/>
      <c r="BD23" s="581"/>
      <c r="BE23" s="581"/>
      <c r="BF23" s="581"/>
      <c r="BG23" s="581"/>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row>
    <row r="24" spans="1:256" ht="12.95" customHeight="1">
      <c r="E24" s="584" t="s">
        <v>6</v>
      </c>
      <c r="F24" s="446"/>
      <c r="G24" s="446"/>
      <c r="H24" s="583" t="s">
        <v>451</v>
      </c>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3"/>
      <c r="AL24" s="583"/>
      <c r="AM24" s="583"/>
      <c r="AN24" s="583"/>
      <c r="AO24" s="583"/>
      <c r="AP24" s="583"/>
      <c r="AQ24" s="583"/>
      <c r="AR24" s="583"/>
      <c r="AS24" s="583"/>
      <c r="AT24" s="583"/>
      <c r="AU24" s="583"/>
      <c r="AV24" s="583"/>
      <c r="AW24" s="583"/>
      <c r="AX24" s="583"/>
      <c r="AY24" s="583"/>
      <c r="AZ24" s="583"/>
      <c r="BA24" s="583"/>
      <c r="BB24" s="583"/>
      <c r="BC24" s="583"/>
      <c r="BD24" s="583"/>
      <c r="BE24" s="583"/>
      <c r="BF24" s="583"/>
      <c r="BG24" s="583"/>
    </row>
    <row r="25" spans="1:256" ht="12.95" customHeight="1">
      <c r="E25" s="446"/>
      <c r="F25" s="446"/>
      <c r="G25" s="446"/>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3"/>
      <c r="AL25" s="583"/>
      <c r="AM25" s="583"/>
      <c r="AN25" s="583"/>
      <c r="AO25" s="583"/>
      <c r="AP25" s="583"/>
      <c r="AQ25" s="583"/>
      <c r="AR25" s="583"/>
      <c r="AS25" s="583"/>
      <c r="AT25" s="583"/>
      <c r="AU25" s="583"/>
      <c r="AV25" s="583"/>
      <c r="AW25" s="583"/>
      <c r="AX25" s="583"/>
      <c r="AY25" s="583"/>
      <c r="AZ25" s="583"/>
      <c r="BA25" s="583"/>
      <c r="BB25" s="583"/>
      <c r="BC25" s="583"/>
      <c r="BD25" s="583"/>
      <c r="BE25" s="583"/>
      <c r="BF25" s="583"/>
      <c r="BG25" s="583"/>
    </row>
    <row r="26" spans="1:256" ht="12.95" customHeight="1">
      <c r="E26" s="446"/>
      <c r="F26" s="446"/>
      <c r="G26" s="446"/>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c r="AR26" s="583"/>
      <c r="AS26" s="583"/>
      <c r="AT26" s="583"/>
      <c r="AU26" s="583"/>
      <c r="AV26" s="583"/>
      <c r="AW26" s="583"/>
      <c r="AX26" s="583"/>
      <c r="AY26" s="583"/>
      <c r="AZ26" s="583"/>
      <c r="BA26" s="583"/>
      <c r="BB26" s="583"/>
      <c r="BC26" s="583"/>
      <c r="BD26" s="583"/>
      <c r="BE26" s="583"/>
      <c r="BF26" s="583"/>
      <c r="BG26" s="583"/>
      <c r="CA26" s="23"/>
      <c r="CF26" s="21"/>
    </row>
    <row r="27" spans="1:256" ht="12.95" customHeight="1">
      <c r="H27" s="584" t="s">
        <v>6</v>
      </c>
      <c r="I27" s="446"/>
      <c r="J27" s="446"/>
      <c r="K27" s="583" t="s">
        <v>7</v>
      </c>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B27" s="583"/>
      <c r="BC27" s="583"/>
      <c r="BD27" s="583"/>
      <c r="BE27" s="583"/>
      <c r="BF27" s="583"/>
      <c r="BG27" s="583"/>
      <c r="CA27" s="23"/>
      <c r="CF27" s="21"/>
    </row>
    <row r="28" spans="1:256" ht="12.95" customHeight="1">
      <c r="H28" s="446"/>
      <c r="I28" s="446"/>
      <c r="J28" s="446"/>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3"/>
      <c r="AY28" s="583"/>
      <c r="AZ28" s="583"/>
      <c r="BA28" s="583"/>
      <c r="BB28" s="583"/>
      <c r="BC28" s="583"/>
      <c r="BD28" s="583"/>
      <c r="BE28" s="583"/>
      <c r="BF28" s="583"/>
      <c r="BG28" s="583"/>
      <c r="CA28" s="23"/>
      <c r="CF28" s="21"/>
    </row>
    <row r="29" spans="1:256" ht="12.95" customHeight="1">
      <c r="H29" s="446"/>
      <c r="I29" s="446"/>
      <c r="J29" s="446"/>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3"/>
      <c r="AL29" s="583"/>
      <c r="AM29" s="583"/>
      <c r="AN29" s="583"/>
      <c r="AO29" s="583"/>
      <c r="AP29" s="583"/>
      <c r="AQ29" s="583"/>
      <c r="AR29" s="583"/>
      <c r="AS29" s="583"/>
      <c r="AT29" s="583"/>
      <c r="AU29" s="583"/>
      <c r="AV29" s="583"/>
      <c r="AW29" s="583"/>
      <c r="AX29" s="583"/>
      <c r="AY29" s="583"/>
      <c r="AZ29" s="583"/>
      <c r="BA29" s="583"/>
      <c r="BB29" s="583"/>
      <c r="BC29" s="583"/>
      <c r="BD29" s="583"/>
      <c r="BE29" s="583"/>
      <c r="BF29" s="583"/>
      <c r="BG29" s="583"/>
      <c r="CA29" s="23"/>
      <c r="CF29" s="21"/>
    </row>
    <row r="30" spans="1:256" ht="12.95" customHeight="1">
      <c r="H30" s="124"/>
      <c r="I30" s="124"/>
      <c r="J30" s="124"/>
      <c r="K30" s="584" t="s">
        <v>6</v>
      </c>
      <c r="L30" s="446"/>
      <c r="M30" s="446"/>
      <c r="N30" s="583" t="s">
        <v>449</v>
      </c>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c r="AL30" s="583"/>
      <c r="AM30" s="583"/>
      <c r="AN30" s="583"/>
      <c r="AO30" s="583"/>
      <c r="AP30" s="583"/>
      <c r="AQ30" s="583"/>
      <c r="AR30" s="583"/>
      <c r="AS30" s="583"/>
      <c r="AT30" s="583"/>
      <c r="AU30" s="583"/>
      <c r="AV30" s="583"/>
      <c r="AW30" s="583"/>
      <c r="AX30" s="583"/>
      <c r="AY30" s="583"/>
      <c r="AZ30" s="583"/>
      <c r="BA30" s="583"/>
      <c r="BB30" s="583"/>
      <c r="BC30" s="583"/>
      <c r="BD30" s="583"/>
      <c r="BE30" s="583"/>
      <c r="BF30" s="583"/>
      <c r="BG30" s="583"/>
      <c r="CA30" s="23"/>
      <c r="CF30" s="21"/>
    </row>
    <row r="31" spans="1:256" ht="12.95" customHeight="1">
      <c r="H31" s="124"/>
      <c r="I31" s="124"/>
      <c r="J31" s="124"/>
      <c r="K31" s="446"/>
      <c r="L31" s="446"/>
      <c r="M31" s="446"/>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3"/>
      <c r="AL31" s="583"/>
      <c r="AM31" s="583"/>
      <c r="AN31" s="583"/>
      <c r="AO31" s="583"/>
      <c r="AP31" s="583"/>
      <c r="AQ31" s="583"/>
      <c r="AR31" s="583"/>
      <c r="AS31" s="583"/>
      <c r="AT31" s="583"/>
      <c r="AU31" s="583"/>
      <c r="AV31" s="583"/>
      <c r="AW31" s="583"/>
      <c r="AX31" s="583"/>
      <c r="AY31" s="583"/>
      <c r="AZ31" s="583"/>
      <c r="BA31" s="583"/>
      <c r="BB31" s="583"/>
      <c r="BC31" s="583"/>
      <c r="BD31" s="583"/>
      <c r="BE31" s="583"/>
      <c r="BF31" s="583"/>
      <c r="BG31" s="583"/>
      <c r="CA31" s="23"/>
      <c r="CF31" s="21"/>
    </row>
    <row r="32" spans="1:256" ht="12.95" customHeight="1">
      <c r="H32" s="124"/>
      <c r="I32" s="124"/>
      <c r="J32" s="124"/>
      <c r="K32" s="446"/>
      <c r="L32" s="446"/>
      <c r="M32" s="446"/>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3"/>
      <c r="AL32" s="583"/>
      <c r="AM32" s="583"/>
      <c r="AN32" s="583"/>
      <c r="AO32" s="583"/>
      <c r="AP32" s="583"/>
      <c r="AQ32" s="583"/>
      <c r="AR32" s="583"/>
      <c r="AS32" s="583"/>
      <c r="AT32" s="583"/>
      <c r="AU32" s="583"/>
      <c r="AV32" s="583"/>
      <c r="AW32" s="583"/>
      <c r="AX32" s="583"/>
      <c r="AY32" s="583"/>
      <c r="AZ32" s="583"/>
      <c r="BA32" s="583"/>
      <c r="BB32" s="583"/>
      <c r="BC32" s="583"/>
      <c r="BD32" s="583"/>
      <c r="BE32" s="583"/>
      <c r="BF32" s="583"/>
      <c r="BG32" s="583"/>
      <c r="CA32" s="23"/>
      <c r="CF32" s="21"/>
    </row>
    <row r="33" spans="1:84" ht="12.95" customHeight="1">
      <c r="H33" s="124"/>
      <c r="I33" s="124"/>
      <c r="J33" s="124"/>
      <c r="K33" s="124"/>
      <c r="L33" s="124"/>
      <c r="M33" s="124"/>
      <c r="N33" s="584" t="s">
        <v>6</v>
      </c>
      <c r="O33" s="446"/>
      <c r="P33" s="446"/>
      <c r="Q33" s="583" t="s">
        <v>8</v>
      </c>
      <c r="R33" s="583"/>
      <c r="S33" s="583"/>
      <c r="T33" s="583"/>
      <c r="U33" s="583"/>
      <c r="V33" s="583"/>
      <c r="W33" s="583"/>
      <c r="X33" s="583"/>
      <c r="Y33" s="583"/>
      <c r="Z33" s="583"/>
      <c r="AA33" s="583"/>
      <c r="AB33" s="583"/>
      <c r="AC33" s="583"/>
      <c r="AD33" s="583"/>
      <c r="AE33" s="583"/>
      <c r="AF33" s="583"/>
      <c r="AG33" s="583"/>
      <c r="AH33" s="583"/>
      <c r="AI33" s="583"/>
      <c r="AJ33" s="583"/>
      <c r="AK33" s="583"/>
      <c r="AL33" s="583"/>
      <c r="AM33" s="583"/>
      <c r="AN33" s="583"/>
      <c r="AO33" s="583"/>
      <c r="AP33" s="583"/>
      <c r="AQ33" s="583"/>
      <c r="AR33" s="583"/>
      <c r="AS33" s="583"/>
      <c r="AT33" s="583"/>
      <c r="AU33" s="583"/>
      <c r="AV33" s="583"/>
      <c r="AW33" s="583"/>
      <c r="AX33" s="583"/>
      <c r="AY33" s="583"/>
      <c r="AZ33" s="583"/>
      <c r="BA33" s="583"/>
      <c r="BB33" s="583"/>
      <c r="BC33" s="583"/>
      <c r="BD33" s="583"/>
      <c r="BE33" s="583"/>
      <c r="BF33" s="583"/>
      <c r="BG33" s="583"/>
      <c r="CA33" s="23"/>
      <c r="CF33" s="22"/>
    </row>
    <row r="34" spans="1:84" ht="12.95" customHeight="1">
      <c r="H34" s="124"/>
      <c r="I34" s="124"/>
      <c r="J34" s="124"/>
      <c r="K34" s="124"/>
      <c r="L34" s="124"/>
      <c r="M34" s="124"/>
      <c r="N34" s="446"/>
      <c r="O34" s="446"/>
      <c r="P34" s="446"/>
      <c r="Q34" s="583"/>
      <c r="R34" s="583"/>
      <c r="S34" s="583"/>
      <c r="T34" s="583"/>
      <c r="U34" s="583"/>
      <c r="V34" s="583"/>
      <c r="W34" s="583"/>
      <c r="X34" s="583"/>
      <c r="Y34" s="583"/>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3"/>
      <c r="AZ34" s="583"/>
      <c r="BA34" s="583"/>
      <c r="BB34" s="583"/>
      <c r="BC34" s="583"/>
      <c r="BD34" s="583"/>
      <c r="BE34" s="583"/>
      <c r="BF34" s="583"/>
      <c r="BG34" s="583"/>
      <c r="CA34" s="23"/>
      <c r="CF34" s="22"/>
    </row>
    <row r="35" spans="1:84" ht="12.95" customHeight="1">
      <c r="H35" s="124"/>
      <c r="I35" s="124"/>
      <c r="J35" s="124"/>
      <c r="K35" s="124"/>
      <c r="L35" s="124"/>
      <c r="M35" s="124"/>
      <c r="N35" s="446"/>
      <c r="O35" s="446"/>
      <c r="P35" s="446"/>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3"/>
      <c r="AY35" s="583"/>
      <c r="AZ35" s="583"/>
      <c r="BA35" s="583"/>
      <c r="BB35" s="583"/>
      <c r="BC35" s="583"/>
      <c r="BD35" s="583"/>
      <c r="BE35" s="583"/>
      <c r="BF35" s="583"/>
      <c r="BG35" s="583"/>
      <c r="CA35" s="23"/>
      <c r="CF35" s="22"/>
    </row>
    <row r="36" spans="1:84" ht="12.95" customHeight="1">
      <c r="H36" s="124"/>
      <c r="I36" s="124"/>
      <c r="J36" s="124"/>
      <c r="K36" s="124"/>
      <c r="L36" s="124"/>
      <c r="M36" s="124"/>
      <c r="N36" s="124"/>
      <c r="O36" s="124"/>
      <c r="P36" s="124"/>
      <c r="Q36" s="584" t="s">
        <v>6</v>
      </c>
      <c r="R36" s="446"/>
      <c r="S36" s="446"/>
      <c r="T36" s="583" t="s">
        <v>9</v>
      </c>
      <c r="U36" s="583"/>
      <c r="V36" s="583"/>
      <c r="W36" s="583"/>
      <c r="X36" s="583"/>
      <c r="Y36" s="583"/>
      <c r="Z36" s="583"/>
      <c r="AA36" s="583"/>
      <c r="AB36" s="583"/>
      <c r="AC36" s="583"/>
      <c r="AD36" s="583"/>
      <c r="AE36" s="583"/>
      <c r="AF36" s="583"/>
      <c r="AG36" s="583"/>
      <c r="AH36" s="583"/>
      <c r="AI36" s="583"/>
      <c r="AJ36" s="583"/>
      <c r="AK36" s="583"/>
      <c r="AL36" s="583"/>
      <c r="AM36" s="583"/>
      <c r="AN36" s="583"/>
      <c r="AO36" s="583"/>
      <c r="AP36" s="583"/>
      <c r="AQ36" s="583"/>
      <c r="AR36" s="583"/>
      <c r="AS36" s="583"/>
      <c r="AT36" s="583"/>
      <c r="AU36" s="583"/>
      <c r="AV36" s="583"/>
      <c r="AW36" s="583"/>
      <c r="AX36" s="583"/>
      <c r="AY36" s="583"/>
      <c r="AZ36" s="583"/>
      <c r="BA36" s="583"/>
      <c r="BB36" s="583"/>
      <c r="BC36" s="583"/>
      <c r="BD36" s="583"/>
      <c r="BE36" s="583"/>
      <c r="BF36" s="583"/>
      <c r="BG36" s="583"/>
      <c r="CA36" s="23"/>
      <c r="CF36" s="22"/>
    </row>
    <row r="37" spans="1:84" ht="12.95" customHeight="1">
      <c r="H37" s="124"/>
      <c r="I37" s="124"/>
      <c r="J37" s="124"/>
      <c r="K37" s="124"/>
      <c r="L37" s="124"/>
      <c r="M37" s="124"/>
      <c r="N37" s="124"/>
      <c r="O37" s="124"/>
      <c r="P37" s="124"/>
      <c r="Q37" s="446"/>
      <c r="R37" s="446"/>
      <c r="S37" s="446"/>
      <c r="T37" s="583"/>
      <c r="U37" s="583"/>
      <c r="V37" s="583"/>
      <c r="W37" s="583"/>
      <c r="X37" s="583"/>
      <c r="Y37" s="583"/>
      <c r="Z37" s="583"/>
      <c r="AA37" s="583"/>
      <c r="AB37" s="583"/>
      <c r="AC37" s="583"/>
      <c r="AD37" s="583"/>
      <c r="AE37" s="583"/>
      <c r="AF37" s="583"/>
      <c r="AG37" s="583"/>
      <c r="AH37" s="583"/>
      <c r="AI37" s="583"/>
      <c r="AJ37" s="583"/>
      <c r="AK37" s="583"/>
      <c r="AL37" s="583"/>
      <c r="AM37" s="583"/>
      <c r="AN37" s="583"/>
      <c r="AO37" s="583"/>
      <c r="AP37" s="583"/>
      <c r="AQ37" s="583"/>
      <c r="AR37" s="583"/>
      <c r="AS37" s="583"/>
      <c r="AT37" s="583"/>
      <c r="AU37" s="583"/>
      <c r="AV37" s="583"/>
      <c r="AW37" s="583"/>
      <c r="AX37" s="583"/>
      <c r="AY37" s="583"/>
      <c r="AZ37" s="583"/>
      <c r="BA37" s="583"/>
      <c r="BB37" s="583"/>
      <c r="BC37" s="583"/>
      <c r="BD37" s="583"/>
      <c r="BE37" s="583"/>
      <c r="BF37" s="583"/>
      <c r="BG37" s="583"/>
      <c r="CA37" s="23"/>
      <c r="CF37" s="22"/>
    </row>
    <row r="38" spans="1:84" ht="12.95" customHeight="1">
      <c r="H38" s="124"/>
      <c r="I38" s="124"/>
      <c r="J38" s="124"/>
      <c r="K38" s="124"/>
      <c r="L38" s="124"/>
      <c r="M38" s="124"/>
      <c r="N38" s="124"/>
      <c r="O38" s="124"/>
      <c r="P38" s="124"/>
      <c r="Q38" s="446"/>
      <c r="R38" s="446"/>
      <c r="S38" s="446"/>
      <c r="T38" s="583"/>
      <c r="U38" s="583"/>
      <c r="V38" s="583"/>
      <c r="W38" s="583"/>
      <c r="X38" s="583"/>
      <c r="Y38" s="583"/>
      <c r="Z38" s="583"/>
      <c r="AA38" s="583"/>
      <c r="AB38" s="583"/>
      <c r="AC38" s="583"/>
      <c r="AD38" s="583"/>
      <c r="AE38" s="583"/>
      <c r="AF38" s="583"/>
      <c r="AG38" s="583"/>
      <c r="AH38" s="583"/>
      <c r="AI38" s="583"/>
      <c r="AJ38" s="583"/>
      <c r="AK38" s="583"/>
      <c r="AL38" s="583"/>
      <c r="AM38" s="583"/>
      <c r="AN38" s="583"/>
      <c r="AO38" s="583"/>
      <c r="AP38" s="583"/>
      <c r="AQ38" s="583"/>
      <c r="AR38" s="583"/>
      <c r="AS38" s="583"/>
      <c r="AT38" s="583"/>
      <c r="AU38" s="583"/>
      <c r="AV38" s="583"/>
      <c r="AW38" s="583"/>
      <c r="AX38" s="583"/>
      <c r="AY38" s="583"/>
      <c r="AZ38" s="583"/>
      <c r="BA38" s="583"/>
      <c r="BB38" s="583"/>
      <c r="BC38" s="583"/>
      <c r="BD38" s="583"/>
      <c r="BE38" s="583"/>
      <c r="BF38" s="583"/>
      <c r="BG38" s="583"/>
      <c r="CA38" s="23"/>
      <c r="CF38" s="22"/>
    </row>
    <row r="39" spans="1:84" ht="12.95" customHeight="1">
      <c r="H39" s="124"/>
      <c r="I39" s="124"/>
      <c r="J39" s="124"/>
      <c r="K39" s="124"/>
      <c r="L39" s="124"/>
      <c r="M39" s="124"/>
      <c r="N39" s="124"/>
      <c r="O39" s="124"/>
      <c r="P39" s="124"/>
      <c r="Q39" s="124"/>
      <c r="R39" s="124"/>
      <c r="S39" s="124"/>
      <c r="T39" s="584" t="s">
        <v>6</v>
      </c>
      <c r="U39" s="446"/>
      <c r="V39" s="446"/>
      <c r="W39" s="586" t="s">
        <v>526</v>
      </c>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586"/>
      <c r="AV39" s="586"/>
      <c r="AW39" s="586"/>
      <c r="AX39" s="586"/>
      <c r="AY39" s="586"/>
      <c r="AZ39" s="586"/>
      <c r="BA39" s="586"/>
      <c r="BB39" s="586"/>
      <c r="BC39" s="586"/>
      <c r="BD39" s="586"/>
      <c r="BE39" s="586"/>
      <c r="BF39" s="586"/>
      <c r="BG39" s="586"/>
      <c r="CA39" s="23"/>
      <c r="CF39" s="22"/>
    </row>
    <row r="40" spans="1:84" ht="12.95" customHeight="1">
      <c r="H40" s="124"/>
      <c r="I40" s="124"/>
      <c r="J40" s="124"/>
      <c r="K40" s="124"/>
      <c r="L40" s="124"/>
      <c r="M40" s="124"/>
      <c r="N40" s="124"/>
      <c r="O40" s="124"/>
      <c r="P40" s="124"/>
      <c r="Q40" s="124"/>
      <c r="R40" s="124"/>
      <c r="S40" s="124"/>
      <c r="T40" s="446"/>
      <c r="U40" s="446"/>
      <c r="V40" s="44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586"/>
      <c r="AV40" s="586"/>
      <c r="AW40" s="586"/>
      <c r="AX40" s="586"/>
      <c r="AY40" s="586"/>
      <c r="AZ40" s="586"/>
      <c r="BA40" s="586"/>
      <c r="BB40" s="586"/>
      <c r="BC40" s="586"/>
      <c r="BD40" s="586"/>
      <c r="BE40" s="586"/>
      <c r="BF40" s="586"/>
      <c r="BG40" s="586"/>
      <c r="CA40" s="23"/>
      <c r="CF40" s="22"/>
    </row>
    <row r="41" spans="1:84" ht="12.95" customHeight="1">
      <c r="H41" s="124"/>
      <c r="I41" s="124"/>
      <c r="J41" s="124"/>
      <c r="K41" s="124"/>
      <c r="L41" s="124"/>
      <c r="M41" s="124"/>
      <c r="N41" s="124"/>
      <c r="O41" s="124"/>
      <c r="P41" s="124"/>
      <c r="Q41" s="124"/>
      <c r="R41" s="124"/>
      <c r="S41" s="124"/>
      <c r="T41" s="446"/>
      <c r="U41" s="446"/>
      <c r="V41" s="44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6"/>
      <c r="AU41" s="586"/>
      <c r="AV41" s="586"/>
      <c r="AW41" s="586"/>
      <c r="AX41" s="586"/>
      <c r="AY41" s="586"/>
      <c r="AZ41" s="586"/>
      <c r="BA41" s="586"/>
      <c r="BB41" s="586"/>
      <c r="BC41" s="586"/>
      <c r="BD41" s="586"/>
      <c r="BE41" s="586"/>
      <c r="BF41" s="586"/>
      <c r="BG41" s="586"/>
      <c r="CA41" s="23"/>
      <c r="CF41" s="22"/>
    </row>
    <row r="42" spans="1:84" ht="12.95" customHeight="1">
      <c r="H42" s="124"/>
      <c r="I42" s="124"/>
      <c r="J42" s="124"/>
      <c r="K42" s="124"/>
      <c r="L42" s="124"/>
      <c r="M42" s="124"/>
      <c r="N42" s="124"/>
      <c r="O42" s="124"/>
      <c r="P42" s="124"/>
      <c r="Q42" s="124"/>
      <c r="R42" s="124"/>
      <c r="S42" s="124"/>
      <c r="T42" s="124"/>
      <c r="U42" s="124"/>
      <c r="V42" s="124"/>
      <c r="W42" s="584" t="s">
        <v>6</v>
      </c>
      <c r="X42" s="446"/>
      <c r="Y42" s="446"/>
      <c r="Z42" s="583" t="s">
        <v>453</v>
      </c>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3"/>
      <c r="AY42" s="583"/>
      <c r="AZ42" s="583"/>
      <c r="BA42" s="583"/>
      <c r="BB42" s="583"/>
      <c r="BC42" s="583"/>
      <c r="BD42" s="583"/>
      <c r="BE42" s="583"/>
      <c r="BF42" s="583"/>
      <c r="BG42" s="583"/>
      <c r="CA42" s="23"/>
      <c r="CF42" s="22"/>
    </row>
    <row r="43" spans="1:84" ht="12.95" customHeight="1">
      <c r="H43" s="124"/>
      <c r="I43" s="124"/>
      <c r="J43" s="124"/>
      <c r="K43" s="124"/>
      <c r="L43" s="124"/>
      <c r="M43" s="124"/>
      <c r="N43" s="124"/>
      <c r="O43" s="124"/>
      <c r="P43" s="124"/>
      <c r="Q43" s="124"/>
      <c r="R43" s="124"/>
      <c r="S43" s="124"/>
      <c r="T43" s="124"/>
      <c r="U43" s="124"/>
      <c r="V43" s="124"/>
      <c r="W43" s="446"/>
      <c r="X43" s="446"/>
      <c r="Y43" s="446"/>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3"/>
      <c r="AY43" s="583"/>
      <c r="AZ43" s="583"/>
      <c r="BA43" s="583"/>
      <c r="BB43" s="583"/>
      <c r="BC43" s="583"/>
      <c r="BD43" s="583"/>
      <c r="BE43" s="583"/>
      <c r="BF43" s="583"/>
      <c r="BG43" s="583"/>
      <c r="CA43" s="23"/>
      <c r="CF43" s="22"/>
    </row>
    <row r="44" spans="1:84" ht="12.95" customHeight="1">
      <c r="H44" s="124"/>
      <c r="I44" s="124"/>
      <c r="J44" s="124"/>
      <c r="K44" s="124"/>
      <c r="L44" s="124"/>
      <c r="M44" s="124"/>
      <c r="N44" s="124"/>
      <c r="O44" s="124"/>
      <c r="P44" s="124"/>
      <c r="Q44" s="124"/>
      <c r="R44" s="124"/>
      <c r="S44" s="124"/>
      <c r="T44" s="124"/>
      <c r="U44" s="124"/>
      <c r="V44" s="124"/>
      <c r="W44" s="446"/>
      <c r="X44" s="446"/>
      <c r="Y44" s="446"/>
      <c r="Z44" s="583"/>
      <c r="AA44" s="583"/>
      <c r="AB44" s="583"/>
      <c r="AC44" s="583"/>
      <c r="AD44" s="583"/>
      <c r="AE44" s="583"/>
      <c r="AF44" s="583"/>
      <c r="AG44" s="583"/>
      <c r="AH44" s="583"/>
      <c r="AI44" s="583"/>
      <c r="AJ44" s="583"/>
      <c r="AK44" s="583"/>
      <c r="AL44" s="583"/>
      <c r="AM44" s="583"/>
      <c r="AN44" s="583"/>
      <c r="AO44" s="583"/>
      <c r="AP44" s="583"/>
      <c r="AQ44" s="583"/>
      <c r="AR44" s="583"/>
      <c r="AS44" s="583"/>
      <c r="AT44" s="583"/>
      <c r="AU44" s="583"/>
      <c r="AV44" s="583"/>
      <c r="AW44" s="583"/>
      <c r="AX44" s="583"/>
      <c r="AY44" s="583"/>
      <c r="AZ44" s="583"/>
      <c r="BA44" s="583"/>
      <c r="BB44" s="583"/>
      <c r="BC44" s="583"/>
      <c r="BD44" s="583"/>
      <c r="BE44" s="583"/>
      <c r="BF44" s="583"/>
      <c r="BG44" s="583"/>
      <c r="CA44" s="23"/>
      <c r="CF44" s="22"/>
    </row>
    <row r="45" spans="1:84" ht="8.1" customHeight="1">
      <c r="A45" s="565" t="s">
        <v>10</v>
      </c>
      <c r="B45" s="565"/>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565"/>
      <c r="AM45" s="565"/>
      <c r="AN45" s="565"/>
      <c r="AO45" s="565"/>
      <c r="AP45" s="565"/>
      <c r="AQ45" s="565"/>
      <c r="AR45" s="565"/>
      <c r="AS45" s="565"/>
      <c r="AT45" s="565"/>
      <c r="AU45" s="565"/>
      <c r="AV45" s="565"/>
      <c r="AW45" s="565"/>
      <c r="AX45" s="565"/>
      <c r="AY45" s="565"/>
      <c r="AZ45" s="565"/>
      <c r="BA45" s="565"/>
      <c r="BB45" s="565"/>
      <c r="BC45" s="565"/>
      <c r="BD45" s="565"/>
      <c r="BE45" s="565"/>
      <c r="BF45" s="565"/>
      <c r="BG45" s="565"/>
      <c r="CA45" s="559"/>
      <c r="CD45" s="564"/>
      <c r="CE45" s="564"/>
      <c r="CF45" s="549"/>
    </row>
    <row r="46" spans="1:84" ht="8.1" customHeight="1">
      <c r="A46" s="565"/>
      <c r="B46" s="565"/>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565"/>
      <c r="AM46" s="565"/>
      <c r="AN46" s="565"/>
      <c r="AO46" s="565"/>
      <c r="AP46" s="565"/>
      <c r="AQ46" s="565"/>
      <c r="AR46" s="565"/>
      <c r="AS46" s="565"/>
      <c r="AT46" s="565"/>
      <c r="AU46" s="565"/>
      <c r="AV46" s="565"/>
      <c r="AW46" s="565"/>
      <c r="AX46" s="565"/>
      <c r="AY46" s="565"/>
      <c r="AZ46" s="565"/>
      <c r="BA46" s="565"/>
      <c r="BB46" s="565"/>
      <c r="BC46" s="565"/>
      <c r="BD46" s="565"/>
      <c r="BE46" s="565"/>
      <c r="BF46" s="565"/>
      <c r="BG46" s="565"/>
      <c r="CA46" s="559"/>
      <c r="CD46" s="564"/>
      <c r="CE46" s="564"/>
      <c r="CF46" s="549"/>
    </row>
    <row r="47" spans="1:84" ht="8.1" customHeight="1">
      <c r="A47" s="565"/>
      <c r="B47" s="565"/>
      <c r="C47" s="565"/>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5"/>
      <c r="AL47" s="565"/>
      <c r="AM47" s="565"/>
      <c r="AN47" s="565"/>
      <c r="AO47" s="565"/>
      <c r="AP47" s="565"/>
      <c r="AQ47" s="565"/>
      <c r="AR47" s="565"/>
      <c r="AS47" s="565"/>
      <c r="AT47" s="565"/>
      <c r="AU47" s="565"/>
      <c r="AV47" s="565"/>
      <c r="AW47" s="565"/>
      <c r="AX47" s="565"/>
      <c r="AY47" s="565"/>
      <c r="AZ47" s="565"/>
      <c r="BA47" s="565"/>
      <c r="BB47" s="565"/>
      <c r="BC47" s="565"/>
      <c r="BD47" s="565"/>
      <c r="BE47" s="565"/>
      <c r="BF47" s="565"/>
      <c r="BG47" s="565"/>
      <c r="CA47" s="559"/>
      <c r="CD47" s="564"/>
      <c r="CE47" s="564"/>
      <c r="CF47" s="549"/>
    </row>
    <row r="48" spans="1:84" ht="8.1" customHeight="1">
      <c r="A48" s="565"/>
      <c r="B48" s="565"/>
      <c r="C48" s="565"/>
      <c r="D48" s="565"/>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5"/>
      <c r="AK48" s="565"/>
      <c r="AL48" s="565"/>
      <c r="AM48" s="565"/>
      <c r="AN48" s="565"/>
      <c r="AO48" s="565"/>
      <c r="AP48" s="565"/>
      <c r="AQ48" s="565"/>
      <c r="AR48" s="565"/>
      <c r="AS48" s="565"/>
      <c r="AT48" s="565"/>
      <c r="AU48" s="565"/>
      <c r="AV48" s="565"/>
      <c r="AW48" s="565"/>
      <c r="AX48" s="565"/>
      <c r="AY48" s="565"/>
      <c r="AZ48" s="565"/>
      <c r="BA48" s="565"/>
      <c r="BB48" s="565"/>
      <c r="BC48" s="565"/>
      <c r="BD48" s="565"/>
      <c r="BE48" s="565"/>
      <c r="BF48" s="565"/>
      <c r="BG48" s="565"/>
      <c r="CA48" s="559"/>
      <c r="CD48" s="564"/>
      <c r="CE48" s="564"/>
      <c r="CF48" s="549"/>
    </row>
    <row r="49" spans="1:85" ht="8.1" customHeight="1">
      <c r="A49" s="565"/>
      <c r="B49" s="565"/>
      <c r="C49" s="565"/>
      <c r="D49" s="565"/>
      <c r="E49" s="565"/>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565"/>
      <c r="AM49" s="565"/>
      <c r="AN49" s="565"/>
      <c r="AO49" s="565"/>
      <c r="AP49" s="565"/>
      <c r="AQ49" s="565"/>
      <c r="AR49" s="565"/>
      <c r="AS49" s="565"/>
      <c r="AT49" s="565"/>
      <c r="AU49" s="565"/>
      <c r="AV49" s="565"/>
      <c r="AW49" s="565"/>
      <c r="AX49" s="565"/>
      <c r="AY49" s="565"/>
      <c r="AZ49" s="565"/>
      <c r="BA49" s="565"/>
      <c r="BB49" s="565"/>
      <c r="BC49" s="565"/>
      <c r="BD49" s="565"/>
      <c r="BE49" s="565"/>
      <c r="BF49" s="565"/>
      <c r="BG49" s="565"/>
      <c r="CA49" s="559"/>
      <c r="CD49" s="564"/>
      <c r="CE49" s="564"/>
      <c r="CF49" s="549"/>
      <c r="CG49" s="22"/>
    </row>
    <row r="50" spans="1:85" ht="8.1" customHeight="1">
      <c r="A50" s="565"/>
      <c r="B50" s="565"/>
      <c r="C50" s="565"/>
      <c r="D50" s="565"/>
      <c r="E50" s="565"/>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5"/>
      <c r="AY50" s="565"/>
      <c r="AZ50" s="565"/>
      <c r="BA50" s="565"/>
      <c r="BB50" s="565"/>
      <c r="BC50" s="565"/>
      <c r="BD50" s="565"/>
      <c r="BE50" s="565"/>
      <c r="BF50" s="565"/>
      <c r="BG50" s="565"/>
      <c r="CA50" s="559"/>
      <c r="CD50" s="564"/>
      <c r="CE50" s="564"/>
      <c r="CF50" s="549"/>
      <c r="CG50" s="1"/>
    </row>
    <row r="51" spans="1:85" ht="8.1" customHeight="1">
      <c r="A51" s="565"/>
      <c r="B51" s="565"/>
      <c r="C51" s="565"/>
      <c r="D51" s="565"/>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5"/>
      <c r="AL51" s="565"/>
      <c r="AM51" s="565"/>
      <c r="AN51" s="565"/>
      <c r="AO51" s="565"/>
      <c r="AP51" s="565"/>
      <c r="AQ51" s="565"/>
      <c r="AR51" s="565"/>
      <c r="AS51" s="565"/>
      <c r="AT51" s="565"/>
      <c r="AU51" s="565"/>
      <c r="AV51" s="565"/>
      <c r="AW51" s="565"/>
      <c r="AX51" s="565"/>
      <c r="AY51" s="565"/>
      <c r="AZ51" s="565"/>
      <c r="BA51" s="565"/>
      <c r="BB51" s="565"/>
      <c r="BC51" s="565"/>
      <c r="BD51" s="565"/>
      <c r="BE51" s="565"/>
      <c r="BF51" s="565"/>
      <c r="BG51" s="565"/>
      <c r="CA51" s="559"/>
      <c r="CD51" s="564"/>
      <c r="CE51" s="564"/>
      <c r="CF51" s="566"/>
      <c r="CG51" s="1"/>
    </row>
    <row r="52" spans="1:85" ht="8.1" customHeight="1">
      <c r="A52" s="565"/>
      <c r="B52" s="565"/>
      <c r="C52" s="565"/>
      <c r="D52" s="565"/>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565"/>
      <c r="AM52" s="565"/>
      <c r="AN52" s="565"/>
      <c r="AO52" s="565"/>
      <c r="AP52" s="565"/>
      <c r="AQ52" s="565"/>
      <c r="AR52" s="565"/>
      <c r="AS52" s="565"/>
      <c r="AT52" s="565"/>
      <c r="AU52" s="565"/>
      <c r="AV52" s="565"/>
      <c r="AW52" s="565"/>
      <c r="AX52" s="565"/>
      <c r="AY52" s="565"/>
      <c r="AZ52" s="565"/>
      <c r="BA52" s="565"/>
      <c r="BB52" s="565"/>
      <c r="BC52" s="565"/>
      <c r="BD52" s="565"/>
      <c r="BE52" s="565"/>
      <c r="BF52" s="565"/>
      <c r="BG52" s="565"/>
      <c r="CA52" s="559"/>
      <c r="CD52" s="564"/>
      <c r="CE52" s="564"/>
      <c r="CF52" s="566"/>
      <c r="CG52" s="1"/>
    </row>
    <row r="53" spans="1:85" ht="8.1" customHeight="1">
      <c r="A53" s="565"/>
      <c r="B53" s="565"/>
      <c r="C53" s="565"/>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5"/>
      <c r="AL53" s="565"/>
      <c r="AM53" s="565"/>
      <c r="AN53" s="565"/>
      <c r="AO53" s="565"/>
      <c r="AP53" s="565"/>
      <c r="AQ53" s="565"/>
      <c r="AR53" s="565"/>
      <c r="AS53" s="565"/>
      <c r="AT53" s="565"/>
      <c r="AU53" s="565"/>
      <c r="AV53" s="565"/>
      <c r="AW53" s="565"/>
      <c r="AX53" s="565"/>
      <c r="AY53" s="565"/>
      <c r="AZ53" s="565"/>
      <c r="BA53" s="565"/>
      <c r="BB53" s="565"/>
      <c r="BC53" s="565"/>
      <c r="BD53" s="565"/>
      <c r="BE53" s="565"/>
      <c r="BF53" s="565"/>
      <c r="BG53" s="565"/>
      <c r="CA53" s="559"/>
      <c r="CD53" s="564"/>
      <c r="CE53" s="564"/>
      <c r="CF53" s="566"/>
      <c r="CG53" s="1"/>
    </row>
    <row r="54" spans="1:85" ht="8.1" customHeight="1">
      <c r="A54" s="565"/>
      <c r="B54" s="565"/>
      <c r="C54" s="565"/>
      <c r="D54" s="565"/>
      <c r="E54" s="565"/>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5"/>
      <c r="AL54" s="565"/>
      <c r="AM54" s="565"/>
      <c r="AN54" s="565"/>
      <c r="AO54" s="565"/>
      <c r="AP54" s="565"/>
      <c r="AQ54" s="565"/>
      <c r="AR54" s="565"/>
      <c r="AS54" s="565"/>
      <c r="AT54" s="565"/>
      <c r="AU54" s="565"/>
      <c r="AV54" s="565"/>
      <c r="AW54" s="565"/>
      <c r="AX54" s="565"/>
      <c r="AY54" s="565"/>
      <c r="AZ54" s="565"/>
      <c r="BA54" s="565"/>
      <c r="BB54" s="565"/>
      <c r="BC54" s="565"/>
      <c r="BD54" s="565"/>
      <c r="BE54" s="565"/>
      <c r="BF54" s="565"/>
      <c r="BG54" s="565"/>
      <c r="CA54" s="559"/>
      <c r="CD54" s="564"/>
      <c r="CE54" s="564"/>
      <c r="CF54" s="566"/>
      <c r="CG54" s="1"/>
    </row>
    <row r="55" spans="1:85" ht="8.1" customHeight="1">
      <c r="A55" s="565"/>
      <c r="B55" s="565"/>
      <c r="C55" s="565"/>
      <c r="D55" s="565"/>
      <c r="E55" s="565"/>
      <c r="F55" s="565"/>
      <c r="G55" s="565"/>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5"/>
      <c r="AL55" s="565"/>
      <c r="AM55" s="565"/>
      <c r="AN55" s="565"/>
      <c r="AO55" s="565"/>
      <c r="AP55" s="565"/>
      <c r="AQ55" s="565"/>
      <c r="AR55" s="565"/>
      <c r="AS55" s="565"/>
      <c r="AT55" s="565"/>
      <c r="AU55" s="565"/>
      <c r="AV55" s="565"/>
      <c r="AW55" s="565"/>
      <c r="AX55" s="565"/>
      <c r="AY55" s="565"/>
      <c r="AZ55" s="565"/>
      <c r="BA55" s="565"/>
      <c r="BB55" s="565"/>
      <c r="BC55" s="565"/>
      <c r="BD55" s="565"/>
      <c r="BE55" s="565"/>
      <c r="BF55" s="565"/>
      <c r="BG55" s="565"/>
      <c r="CA55" s="559"/>
      <c r="CD55" s="564"/>
      <c r="CE55" s="564"/>
      <c r="CF55" s="566"/>
      <c r="CG55" s="1"/>
    </row>
    <row r="56" spans="1:85" ht="8.1" customHeight="1">
      <c r="A56" s="565"/>
      <c r="B56" s="565"/>
      <c r="C56" s="565"/>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565"/>
      <c r="AM56" s="565"/>
      <c r="AN56" s="565"/>
      <c r="AO56" s="565"/>
      <c r="AP56" s="565"/>
      <c r="AQ56" s="565"/>
      <c r="AR56" s="565"/>
      <c r="AS56" s="565"/>
      <c r="AT56" s="565"/>
      <c r="AU56" s="565"/>
      <c r="AV56" s="565"/>
      <c r="AW56" s="565"/>
      <c r="AX56" s="565"/>
      <c r="AY56" s="565"/>
      <c r="AZ56" s="565"/>
      <c r="BA56" s="565"/>
      <c r="BB56" s="565"/>
      <c r="BC56" s="565"/>
      <c r="BD56" s="565"/>
      <c r="BE56" s="565"/>
      <c r="BF56" s="565"/>
      <c r="BG56" s="565"/>
      <c r="CA56" s="559"/>
      <c r="CD56" s="564"/>
      <c r="CE56" s="564"/>
      <c r="CF56" s="566"/>
      <c r="CG56" s="1"/>
    </row>
    <row r="57" spans="1:85" ht="8.1" customHeight="1">
      <c r="A57" s="565"/>
      <c r="B57" s="565"/>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5"/>
      <c r="AL57" s="565"/>
      <c r="AM57" s="565"/>
      <c r="AN57" s="565"/>
      <c r="AO57" s="565"/>
      <c r="AP57" s="565"/>
      <c r="AQ57" s="565"/>
      <c r="AR57" s="565"/>
      <c r="AS57" s="565"/>
      <c r="AT57" s="565"/>
      <c r="AU57" s="565"/>
      <c r="AV57" s="565"/>
      <c r="AW57" s="565"/>
      <c r="AX57" s="565"/>
      <c r="AY57" s="565"/>
      <c r="AZ57" s="565"/>
      <c r="BA57" s="565"/>
      <c r="BB57" s="565"/>
      <c r="BC57" s="565"/>
      <c r="BD57" s="565"/>
      <c r="BE57" s="565"/>
      <c r="BF57" s="565"/>
      <c r="BG57" s="565"/>
      <c r="CA57" s="559"/>
      <c r="CD57" s="564"/>
      <c r="CE57" s="564"/>
      <c r="CF57" s="566"/>
      <c r="CG57" s="1"/>
    </row>
    <row r="58" spans="1:85" ht="8.1" customHeight="1">
      <c r="A58" s="565"/>
      <c r="B58" s="565"/>
      <c r="C58" s="565"/>
      <c r="D58" s="565"/>
      <c r="E58" s="565"/>
      <c r="F58" s="565"/>
      <c r="G58" s="565"/>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5"/>
      <c r="AK58" s="565"/>
      <c r="AL58" s="565"/>
      <c r="AM58" s="565"/>
      <c r="AN58" s="565"/>
      <c r="AO58" s="565"/>
      <c r="AP58" s="565"/>
      <c r="AQ58" s="565"/>
      <c r="AR58" s="565"/>
      <c r="AS58" s="565"/>
      <c r="AT58" s="565"/>
      <c r="AU58" s="565"/>
      <c r="AV58" s="565"/>
      <c r="AW58" s="565"/>
      <c r="AX58" s="565"/>
      <c r="AY58" s="565"/>
      <c r="AZ58" s="565"/>
      <c r="BA58" s="565"/>
      <c r="BB58" s="565"/>
      <c r="BC58" s="565"/>
      <c r="BD58" s="565"/>
      <c r="BE58" s="565"/>
      <c r="BF58" s="565"/>
      <c r="BG58" s="565"/>
      <c r="CA58" s="559"/>
      <c r="CD58" s="564"/>
      <c r="CE58" s="564"/>
      <c r="CF58" s="566"/>
      <c r="CG58" s="1"/>
    </row>
    <row r="59" spans="1:85" ht="8.1" customHeight="1">
      <c r="A59" s="565"/>
      <c r="B59" s="565"/>
      <c r="C59" s="565"/>
      <c r="D59" s="565"/>
      <c r="E59" s="565"/>
      <c r="F59" s="565"/>
      <c r="G59" s="565"/>
      <c r="H59" s="565"/>
      <c r="I59" s="565"/>
      <c r="J59" s="565"/>
      <c r="K59" s="565"/>
      <c r="L59" s="565"/>
      <c r="M59" s="565"/>
      <c r="N59" s="565"/>
      <c r="O59" s="565"/>
      <c r="P59" s="565"/>
      <c r="Q59" s="565"/>
      <c r="R59" s="565"/>
      <c r="S59" s="565"/>
      <c r="T59" s="565"/>
      <c r="U59" s="565"/>
      <c r="V59" s="565"/>
      <c r="W59" s="565"/>
      <c r="X59" s="565"/>
      <c r="Y59" s="565"/>
      <c r="Z59" s="565"/>
      <c r="AA59" s="565"/>
      <c r="AB59" s="565"/>
      <c r="AC59" s="565"/>
      <c r="AD59" s="565"/>
      <c r="AE59" s="565"/>
      <c r="AF59" s="565"/>
      <c r="AG59" s="565"/>
      <c r="AH59" s="565"/>
      <c r="AI59" s="565"/>
      <c r="AJ59" s="565"/>
      <c r="AK59" s="565"/>
      <c r="AL59" s="565"/>
      <c r="AM59" s="565"/>
      <c r="AN59" s="565"/>
      <c r="AO59" s="565"/>
      <c r="AP59" s="565"/>
      <c r="AQ59" s="565"/>
      <c r="AR59" s="565"/>
      <c r="AS59" s="565"/>
      <c r="AT59" s="565"/>
      <c r="AU59" s="565"/>
      <c r="AV59" s="565"/>
      <c r="AW59" s="565"/>
      <c r="AX59" s="565"/>
      <c r="AY59" s="565"/>
      <c r="AZ59" s="565"/>
      <c r="BA59" s="565"/>
      <c r="BB59" s="565"/>
      <c r="BC59" s="565"/>
      <c r="BD59" s="565"/>
      <c r="BE59" s="565"/>
      <c r="BF59" s="565"/>
      <c r="BG59" s="565"/>
      <c r="CA59" s="559"/>
      <c r="CD59" s="564"/>
      <c r="CE59" s="564"/>
      <c r="CF59" s="566"/>
      <c r="CG59" s="1"/>
    </row>
    <row r="60" spans="1:85" ht="8.1" customHeight="1">
      <c r="A60" s="565"/>
      <c r="B60" s="565"/>
      <c r="C60" s="565"/>
      <c r="D60" s="565"/>
      <c r="E60" s="565"/>
      <c r="F60" s="565"/>
      <c r="G60" s="565"/>
      <c r="H60" s="565"/>
      <c r="I60" s="565"/>
      <c r="J60" s="565"/>
      <c r="K60" s="565"/>
      <c r="L60" s="565"/>
      <c r="M60" s="565"/>
      <c r="N60" s="565"/>
      <c r="O60" s="565"/>
      <c r="P60" s="565"/>
      <c r="Q60" s="565"/>
      <c r="R60" s="565"/>
      <c r="S60" s="565"/>
      <c r="T60" s="565"/>
      <c r="U60" s="565"/>
      <c r="V60" s="565"/>
      <c r="W60" s="565"/>
      <c r="X60" s="565"/>
      <c r="Y60" s="565"/>
      <c r="Z60" s="565"/>
      <c r="AA60" s="565"/>
      <c r="AB60" s="565"/>
      <c r="AC60" s="565"/>
      <c r="AD60" s="565"/>
      <c r="AE60" s="565"/>
      <c r="AF60" s="565"/>
      <c r="AG60" s="565"/>
      <c r="AH60" s="565"/>
      <c r="AI60" s="565"/>
      <c r="AJ60" s="565"/>
      <c r="AK60" s="565"/>
      <c r="AL60" s="565"/>
      <c r="AM60" s="565"/>
      <c r="AN60" s="565"/>
      <c r="AO60" s="565"/>
      <c r="AP60" s="565"/>
      <c r="AQ60" s="565"/>
      <c r="AR60" s="565"/>
      <c r="AS60" s="565"/>
      <c r="AT60" s="565"/>
      <c r="AU60" s="565"/>
      <c r="AV60" s="565"/>
      <c r="AW60" s="565"/>
      <c r="AX60" s="565"/>
      <c r="AY60" s="565"/>
      <c r="AZ60" s="565"/>
      <c r="BA60" s="565"/>
      <c r="BB60" s="565"/>
      <c r="BC60" s="565"/>
      <c r="BD60" s="565"/>
      <c r="BE60" s="565"/>
      <c r="BF60" s="565"/>
      <c r="BG60" s="565"/>
      <c r="CA60" s="559"/>
      <c r="CD60" s="564"/>
      <c r="CE60" s="564"/>
      <c r="CF60" s="566"/>
      <c r="CG60" s="1"/>
    </row>
    <row r="61" spans="1:85" ht="8.1" customHeight="1">
      <c r="A61" s="565"/>
      <c r="B61" s="565"/>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565"/>
      <c r="BE61" s="565"/>
      <c r="BF61" s="565"/>
      <c r="BG61" s="565"/>
      <c r="CA61" s="559"/>
      <c r="CD61" s="564"/>
      <c r="CE61" s="564"/>
      <c r="CF61" s="566"/>
      <c r="CG61" s="1"/>
    </row>
    <row r="62" spans="1:85" ht="8.1" customHeight="1">
      <c r="A62" s="565"/>
      <c r="B62" s="565"/>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565"/>
      <c r="BE62" s="565"/>
      <c r="BF62" s="565"/>
      <c r="BG62" s="565"/>
      <c r="CA62" s="559"/>
      <c r="CD62" s="564"/>
      <c r="CE62" s="564"/>
      <c r="CF62" s="566"/>
      <c r="CG62" s="1"/>
    </row>
    <row r="63" spans="1:85" ht="8.1" customHeight="1">
      <c r="A63" s="585">
        <v>2020</v>
      </c>
      <c r="B63" s="585"/>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L63" s="585"/>
      <c r="AM63" s="585"/>
      <c r="AN63" s="585"/>
      <c r="AO63" s="585"/>
      <c r="AP63" s="585"/>
      <c r="AQ63" s="585"/>
      <c r="AR63" s="585"/>
      <c r="AS63" s="585"/>
      <c r="AT63" s="585"/>
      <c r="AU63" s="585"/>
      <c r="AV63" s="585"/>
      <c r="AW63" s="585"/>
      <c r="AX63" s="585"/>
      <c r="AY63" s="585"/>
      <c r="AZ63" s="585"/>
      <c r="BA63" s="585"/>
      <c r="BB63" s="585"/>
      <c r="BC63" s="585"/>
      <c r="BD63" s="585"/>
      <c r="BE63" s="585"/>
      <c r="BF63" s="585"/>
      <c r="BG63" s="585"/>
      <c r="CA63" s="559"/>
      <c r="CD63" s="564"/>
      <c r="CE63" s="564"/>
      <c r="CF63" s="566"/>
      <c r="CG63" s="1"/>
    </row>
    <row r="64" spans="1:85" ht="8.1" customHeight="1">
      <c r="A64" s="585"/>
      <c r="B64" s="585"/>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5"/>
      <c r="AL64" s="585"/>
      <c r="AM64" s="585"/>
      <c r="AN64" s="585"/>
      <c r="AO64" s="585"/>
      <c r="AP64" s="585"/>
      <c r="AQ64" s="585"/>
      <c r="AR64" s="585"/>
      <c r="AS64" s="585"/>
      <c r="AT64" s="585"/>
      <c r="AU64" s="585"/>
      <c r="AV64" s="585"/>
      <c r="AW64" s="585"/>
      <c r="AX64" s="585"/>
      <c r="AY64" s="585"/>
      <c r="AZ64" s="585"/>
      <c r="BA64" s="585"/>
      <c r="BB64" s="585"/>
      <c r="BC64" s="585"/>
      <c r="BD64" s="585"/>
      <c r="BE64" s="585"/>
      <c r="BF64" s="585"/>
      <c r="BG64" s="585"/>
      <c r="CA64" s="559"/>
      <c r="CD64" s="564"/>
      <c r="CE64" s="564"/>
      <c r="CF64" s="566"/>
      <c r="CG64" s="1"/>
    </row>
    <row r="65" spans="1:86" ht="8.1" customHeight="1">
      <c r="A65" s="585"/>
      <c r="B65" s="585"/>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5"/>
      <c r="AL65" s="585"/>
      <c r="AM65" s="585"/>
      <c r="AN65" s="585"/>
      <c r="AO65" s="585"/>
      <c r="AP65" s="585"/>
      <c r="AQ65" s="585"/>
      <c r="AR65" s="585"/>
      <c r="AS65" s="585"/>
      <c r="AT65" s="585"/>
      <c r="AU65" s="585"/>
      <c r="AV65" s="585"/>
      <c r="AW65" s="585"/>
      <c r="AX65" s="585"/>
      <c r="AY65" s="585"/>
      <c r="AZ65" s="585"/>
      <c r="BA65" s="585"/>
      <c r="BB65" s="585"/>
      <c r="BC65" s="585"/>
      <c r="BD65" s="585"/>
      <c r="BE65" s="585"/>
      <c r="BF65" s="585"/>
      <c r="BG65" s="585"/>
      <c r="CA65" s="559"/>
      <c r="CD65" s="564"/>
      <c r="CE65" s="564"/>
      <c r="CF65" s="566"/>
      <c r="CG65" s="1"/>
    </row>
    <row r="66" spans="1:86" ht="8.1" customHeight="1">
      <c r="A66" s="585"/>
      <c r="B66" s="585"/>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5"/>
      <c r="AL66" s="585"/>
      <c r="AM66" s="585"/>
      <c r="AN66" s="585"/>
      <c r="AO66" s="585"/>
      <c r="AP66" s="585"/>
      <c r="AQ66" s="585"/>
      <c r="AR66" s="585"/>
      <c r="AS66" s="585"/>
      <c r="AT66" s="585"/>
      <c r="AU66" s="585"/>
      <c r="AV66" s="585"/>
      <c r="AW66" s="585"/>
      <c r="AX66" s="585"/>
      <c r="AY66" s="585"/>
      <c r="AZ66" s="585"/>
      <c r="BA66" s="585"/>
      <c r="BB66" s="585"/>
      <c r="BC66" s="585"/>
      <c r="BD66" s="585"/>
      <c r="BE66" s="585"/>
      <c r="BF66" s="585"/>
      <c r="BG66" s="585"/>
      <c r="CA66" s="559"/>
      <c r="CD66" s="564"/>
      <c r="CE66" s="564"/>
      <c r="CF66" s="566"/>
      <c r="CG66" s="1"/>
    </row>
    <row r="67" spans="1:86" ht="8.1" customHeight="1">
      <c r="A67" s="585"/>
      <c r="B67" s="585"/>
      <c r="C67" s="585"/>
      <c r="D67" s="585"/>
      <c r="E67" s="585"/>
      <c r="F67" s="585"/>
      <c r="G67" s="585"/>
      <c r="H67" s="585"/>
      <c r="I67" s="585"/>
      <c r="J67" s="585"/>
      <c r="K67" s="585"/>
      <c r="L67" s="585"/>
      <c r="M67" s="585"/>
      <c r="N67" s="585"/>
      <c r="O67" s="585"/>
      <c r="P67" s="585"/>
      <c r="Q67" s="585"/>
      <c r="R67" s="585"/>
      <c r="S67" s="585"/>
      <c r="T67" s="585"/>
      <c r="U67" s="585"/>
      <c r="V67" s="585"/>
      <c r="W67" s="585"/>
      <c r="X67" s="585"/>
      <c r="Y67" s="585"/>
      <c r="Z67" s="585"/>
      <c r="AA67" s="585"/>
      <c r="AB67" s="585"/>
      <c r="AC67" s="585"/>
      <c r="AD67" s="585"/>
      <c r="AE67" s="585"/>
      <c r="AF67" s="585"/>
      <c r="AG67" s="585"/>
      <c r="AH67" s="585"/>
      <c r="AI67" s="585"/>
      <c r="AJ67" s="585"/>
      <c r="AK67" s="585"/>
      <c r="AL67" s="585"/>
      <c r="AM67" s="585"/>
      <c r="AN67" s="585"/>
      <c r="AO67" s="585"/>
      <c r="AP67" s="585"/>
      <c r="AQ67" s="585"/>
      <c r="AR67" s="585"/>
      <c r="AS67" s="585"/>
      <c r="AT67" s="585"/>
      <c r="AU67" s="585"/>
      <c r="AV67" s="585"/>
      <c r="AW67" s="585"/>
      <c r="AX67" s="585"/>
      <c r="AY67" s="585"/>
      <c r="AZ67" s="585"/>
      <c r="BA67" s="585"/>
      <c r="BB67" s="585"/>
      <c r="BC67" s="585"/>
      <c r="BD67" s="585"/>
      <c r="BE67" s="585"/>
      <c r="BF67" s="585"/>
      <c r="BG67" s="585"/>
      <c r="CA67" s="559"/>
      <c r="CD67" s="564"/>
      <c r="CE67" s="564"/>
      <c r="CF67" s="566"/>
      <c r="CG67" s="1"/>
    </row>
    <row r="68" spans="1:86" ht="8.1" customHeight="1">
      <c r="A68" s="585"/>
      <c r="B68" s="585"/>
      <c r="C68" s="585"/>
      <c r="D68" s="585"/>
      <c r="E68" s="585"/>
      <c r="F68" s="585"/>
      <c r="G68" s="585"/>
      <c r="H68" s="585"/>
      <c r="I68" s="585"/>
      <c r="J68" s="585"/>
      <c r="K68" s="585"/>
      <c r="L68" s="585"/>
      <c r="M68" s="585"/>
      <c r="N68" s="585"/>
      <c r="O68" s="585"/>
      <c r="P68" s="585"/>
      <c r="Q68" s="585"/>
      <c r="R68" s="585"/>
      <c r="S68" s="585"/>
      <c r="T68" s="585"/>
      <c r="U68" s="585"/>
      <c r="V68" s="585"/>
      <c r="W68" s="585"/>
      <c r="X68" s="585"/>
      <c r="Y68" s="585"/>
      <c r="Z68" s="585"/>
      <c r="AA68" s="585"/>
      <c r="AB68" s="585"/>
      <c r="AC68" s="585"/>
      <c r="AD68" s="585"/>
      <c r="AE68" s="585"/>
      <c r="AF68" s="585"/>
      <c r="AG68" s="585"/>
      <c r="AH68" s="585"/>
      <c r="AI68" s="585"/>
      <c r="AJ68" s="585"/>
      <c r="AK68" s="585"/>
      <c r="AL68" s="585"/>
      <c r="AM68" s="585"/>
      <c r="AN68" s="585"/>
      <c r="AO68" s="585"/>
      <c r="AP68" s="585"/>
      <c r="AQ68" s="585"/>
      <c r="AR68" s="585"/>
      <c r="AS68" s="585"/>
      <c r="AT68" s="585"/>
      <c r="AU68" s="585"/>
      <c r="AV68" s="585"/>
      <c r="AW68" s="585"/>
      <c r="AX68" s="585"/>
      <c r="AY68" s="585"/>
      <c r="AZ68" s="585"/>
      <c r="BA68" s="585"/>
      <c r="BB68" s="585"/>
      <c r="BC68" s="585"/>
      <c r="BD68" s="585"/>
      <c r="BE68" s="585"/>
      <c r="BF68" s="585"/>
      <c r="BG68" s="585"/>
      <c r="CA68" s="559"/>
      <c r="CD68" s="564"/>
      <c r="CE68" s="564"/>
      <c r="CF68" s="566"/>
      <c r="CG68" s="1"/>
    </row>
    <row r="69" spans="1:86" ht="8.1" customHeight="1">
      <c r="A69" s="585"/>
      <c r="B69" s="585"/>
      <c r="C69" s="585"/>
      <c r="D69" s="585"/>
      <c r="E69" s="585"/>
      <c r="F69" s="585"/>
      <c r="G69" s="585"/>
      <c r="H69" s="585"/>
      <c r="I69" s="585"/>
      <c r="J69" s="585"/>
      <c r="K69" s="585"/>
      <c r="L69" s="585"/>
      <c r="M69" s="585"/>
      <c r="N69" s="585"/>
      <c r="O69" s="585"/>
      <c r="P69" s="585"/>
      <c r="Q69" s="585"/>
      <c r="R69" s="585"/>
      <c r="S69" s="585"/>
      <c r="T69" s="585"/>
      <c r="U69" s="585"/>
      <c r="V69" s="585"/>
      <c r="W69" s="585"/>
      <c r="X69" s="585"/>
      <c r="Y69" s="585"/>
      <c r="Z69" s="585"/>
      <c r="AA69" s="585"/>
      <c r="AB69" s="585"/>
      <c r="AC69" s="585"/>
      <c r="AD69" s="585"/>
      <c r="AE69" s="585"/>
      <c r="AF69" s="585"/>
      <c r="AG69" s="585"/>
      <c r="AH69" s="585"/>
      <c r="AI69" s="585"/>
      <c r="AJ69" s="585"/>
      <c r="AK69" s="585"/>
      <c r="AL69" s="585"/>
      <c r="AM69" s="585"/>
      <c r="AN69" s="585"/>
      <c r="AO69" s="585"/>
      <c r="AP69" s="585"/>
      <c r="AQ69" s="585"/>
      <c r="AR69" s="585"/>
      <c r="AS69" s="585"/>
      <c r="AT69" s="585"/>
      <c r="AU69" s="585"/>
      <c r="AV69" s="585"/>
      <c r="AW69" s="585"/>
      <c r="AX69" s="585"/>
      <c r="AY69" s="585"/>
      <c r="AZ69" s="585"/>
      <c r="BA69" s="585"/>
      <c r="BB69" s="585"/>
      <c r="BC69" s="585"/>
      <c r="BD69" s="585"/>
      <c r="BE69" s="585"/>
      <c r="BF69" s="585"/>
      <c r="BG69" s="585"/>
      <c r="CA69" s="433"/>
      <c r="CE69" s="563"/>
      <c r="CF69" s="567"/>
      <c r="CG69" s="1"/>
    </row>
    <row r="70" spans="1:86" ht="34.5" customHeight="1">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CA70" s="433"/>
      <c r="CE70" s="563"/>
      <c r="CF70" s="567"/>
      <c r="CG70" s="1"/>
    </row>
    <row r="71" spans="1:86" ht="8.1" customHeight="1">
      <c r="A71" s="578" t="s">
        <v>11</v>
      </c>
      <c r="B71" s="578"/>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8"/>
      <c r="AL71" s="578"/>
      <c r="AM71" s="578"/>
      <c r="AN71" s="578"/>
      <c r="AO71" s="578"/>
      <c r="AP71" s="578"/>
      <c r="AQ71" s="578"/>
      <c r="AR71" s="578"/>
      <c r="AS71" s="578"/>
      <c r="AT71" s="578"/>
      <c r="AU71" s="578"/>
      <c r="AV71" s="578"/>
      <c r="AW71" s="578"/>
      <c r="AX71" s="578"/>
      <c r="AY71" s="578"/>
      <c r="AZ71" s="578"/>
      <c r="BA71" s="578"/>
      <c r="BB71" s="578"/>
      <c r="BC71" s="578"/>
      <c r="BD71" s="578"/>
      <c r="BE71" s="578"/>
      <c r="BF71" s="578"/>
      <c r="BG71" s="578"/>
      <c r="CA71" s="433"/>
      <c r="CE71" s="564"/>
      <c r="CF71" s="566"/>
      <c r="CG71" s="1"/>
      <c r="CH71" s="1"/>
    </row>
    <row r="72" spans="1:86" ht="8.1" customHeight="1">
      <c r="A72" s="578"/>
      <c r="B72" s="578"/>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578"/>
      <c r="BE72" s="578"/>
      <c r="BF72" s="578"/>
      <c r="BG72" s="578"/>
      <c r="CA72" s="433"/>
      <c r="CE72" s="564"/>
      <c r="CF72" s="566"/>
      <c r="CG72" s="1"/>
      <c r="CH72" s="1"/>
    </row>
    <row r="73" spans="1:86" ht="17.25"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CE73" s="20"/>
      <c r="CF73" s="22"/>
      <c r="CG73" s="1"/>
      <c r="CH73" s="1"/>
    </row>
    <row r="74" spans="1:86" ht="8.1" customHeight="1">
      <c r="BD74" s="579" t="s">
        <v>12</v>
      </c>
      <c r="BE74" s="579"/>
      <c r="BF74" s="579"/>
      <c r="BG74" s="579"/>
      <c r="CE74" s="564"/>
      <c r="CF74" s="566"/>
      <c r="CG74" s="1"/>
      <c r="CH74" s="1"/>
    </row>
    <row r="75" spans="1:86" ht="8.1" customHeight="1">
      <c r="BD75" s="579"/>
      <c r="BE75" s="579"/>
      <c r="BF75" s="579"/>
      <c r="BG75" s="579"/>
      <c r="CE75" s="564"/>
      <c r="CF75" s="566"/>
      <c r="CG75" s="1"/>
      <c r="CH75" s="1"/>
    </row>
    <row r="76" spans="1:86" ht="13.5" customHeight="1">
      <c r="BD76" s="127"/>
      <c r="BE76" s="127"/>
      <c r="BF76" s="127"/>
      <c r="BG76" s="127"/>
      <c r="CF76" s="22"/>
      <c r="CG76" s="1"/>
      <c r="CH76" s="1"/>
    </row>
    <row r="77" spans="1:86" ht="11.1" customHeight="1">
      <c r="A77" s="434" t="s">
        <v>13</v>
      </c>
      <c r="B77" s="434"/>
      <c r="C77" s="434"/>
      <c r="D77" s="434"/>
      <c r="E77" s="434"/>
      <c r="F77" s="434"/>
      <c r="G77" s="434"/>
      <c r="H77" s="434"/>
      <c r="I77" s="434"/>
      <c r="J77" s="434"/>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560">
        <v>3</v>
      </c>
      <c r="BG77" s="560"/>
      <c r="CF77" s="22"/>
      <c r="CG77" s="1"/>
      <c r="CH77" s="1"/>
    </row>
    <row r="78" spans="1:86" ht="11.1" customHeight="1">
      <c r="A78" s="434"/>
      <c r="B78" s="434"/>
      <c r="C78" s="434"/>
      <c r="D78" s="434"/>
      <c r="E78" s="434"/>
      <c r="F78" s="434"/>
      <c r="G78" s="434"/>
      <c r="H78" s="434"/>
      <c r="I78" s="434"/>
      <c r="J78" s="434"/>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60"/>
      <c r="BG78" s="560"/>
      <c r="CF78" s="22"/>
      <c r="CG78" s="1"/>
      <c r="CH78" s="1"/>
    </row>
    <row r="79" spans="1:86" ht="11.1" customHeight="1">
      <c r="A79" s="123"/>
      <c r="B79" s="123"/>
      <c r="C79" s="123"/>
      <c r="D79" s="123"/>
      <c r="E79" s="123"/>
      <c r="F79" s="123"/>
      <c r="G79" s="123"/>
      <c r="H79" s="123"/>
      <c r="I79" s="123"/>
      <c r="J79" s="123"/>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10"/>
      <c r="BG79" s="4"/>
      <c r="CF79" s="22"/>
      <c r="CG79" s="1"/>
      <c r="CH79" s="1"/>
    </row>
    <row r="80" spans="1:86" ht="11.1" customHeight="1">
      <c r="A80" s="434" t="s">
        <v>14</v>
      </c>
      <c r="B80" s="434"/>
      <c r="C80" s="434"/>
      <c r="D80" s="434"/>
      <c r="E80" s="434"/>
      <c r="F80" s="434"/>
      <c r="G80" s="434"/>
      <c r="H80" s="434" t="s">
        <v>451</v>
      </c>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c r="AJ80" s="434"/>
      <c r="AK80" s="6"/>
      <c r="AL80" s="6"/>
      <c r="AM80" s="6"/>
      <c r="AN80" s="6"/>
      <c r="AO80" s="6"/>
      <c r="AP80" s="6"/>
      <c r="AQ80" s="6"/>
      <c r="AR80" s="6"/>
      <c r="AS80" s="6"/>
      <c r="AT80" s="6"/>
      <c r="AU80" s="6"/>
      <c r="AV80" s="6"/>
      <c r="AW80" s="6"/>
      <c r="AX80" s="6"/>
      <c r="AY80" s="6"/>
      <c r="AZ80" s="6"/>
      <c r="BA80" s="6"/>
      <c r="BB80" s="6"/>
      <c r="BC80" s="6"/>
      <c r="BD80" s="6"/>
      <c r="BE80" s="6"/>
      <c r="BF80" s="560">
        <v>4</v>
      </c>
      <c r="BG80" s="560"/>
      <c r="CF80" s="22"/>
      <c r="CG80" s="1"/>
      <c r="CH80" s="1"/>
    </row>
    <row r="81" spans="1:86" ht="11.1" customHeight="1">
      <c r="A81" s="434"/>
      <c r="B81" s="434"/>
      <c r="C81" s="434"/>
      <c r="D81" s="434"/>
      <c r="E81" s="434"/>
      <c r="F81" s="434"/>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BF81" s="560"/>
      <c r="BG81" s="560"/>
      <c r="CF81" s="22"/>
      <c r="CG81" s="1"/>
      <c r="CH81" s="1"/>
    </row>
    <row r="82" spans="1:86" ht="11.1" customHeight="1">
      <c r="A82" s="9"/>
      <c r="B82" s="9"/>
      <c r="C82" s="9"/>
      <c r="D82" s="9"/>
      <c r="E82" s="9"/>
      <c r="F82" s="9"/>
      <c r="G82" s="9"/>
      <c r="H82" s="8"/>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BG82" s="4"/>
      <c r="CF82" s="22"/>
      <c r="CG82" s="1"/>
      <c r="CH82" s="1"/>
    </row>
    <row r="83" spans="1:86" ht="11.1" customHeight="1">
      <c r="A83" s="434"/>
      <c r="B83" s="434"/>
      <c r="C83" s="434"/>
      <c r="D83" s="434"/>
      <c r="E83" s="434"/>
      <c r="F83" s="434"/>
      <c r="G83" s="434"/>
      <c r="H83" s="561" t="s">
        <v>7</v>
      </c>
      <c r="I83" s="561"/>
      <c r="J83" s="561"/>
      <c r="K83" s="561"/>
      <c r="L83" s="561"/>
      <c r="M83" s="561"/>
      <c r="N83" s="561"/>
      <c r="O83" s="561"/>
      <c r="P83" s="561"/>
      <c r="Q83" s="561"/>
      <c r="R83" s="561"/>
      <c r="S83" s="561"/>
      <c r="T83" s="561"/>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560">
        <v>6</v>
      </c>
      <c r="BG83" s="560"/>
      <c r="CF83" s="22"/>
      <c r="CG83" s="1"/>
      <c r="CH83" s="1"/>
    </row>
    <row r="84" spans="1:86" ht="11.1" customHeight="1">
      <c r="A84" s="434"/>
      <c r="B84" s="434"/>
      <c r="C84" s="434"/>
      <c r="D84" s="434"/>
      <c r="E84" s="434"/>
      <c r="F84" s="434"/>
      <c r="G84" s="434"/>
      <c r="H84" s="561"/>
      <c r="I84" s="561"/>
      <c r="J84" s="561"/>
      <c r="K84" s="561"/>
      <c r="L84" s="561"/>
      <c r="M84" s="561"/>
      <c r="N84" s="561"/>
      <c r="O84" s="561"/>
      <c r="P84" s="561"/>
      <c r="Q84" s="561"/>
      <c r="R84" s="561"/>
      <c r="S84" s="561"/>
      <c r="T84" s="561"/>
      <c r="BF84" s="560"/>
      <c r="BG84" s="560"/>
      <c r="CF84" s="22"/>
      <c r="CH84" s="1"/>
    </row>
    <row r="85" spans="1:86" ht="11.1" customHeight="1">
      <c r="A85" s="9"/>
      <c r="B85" s="9"/>
      <c r="C85" s="9"/>
      <c r="D85" s="9"/>
      <c r="E85" s="9"/>
      <c r="F85" s="9"/>
      <c r="G85" s="9"/>
      <c r="AS85" s="7"/>
      <c r="AT85" s="7"/>
      <c r="CF85" s="22"/>
      <c r="CH85" s="1"/>
    </row>
    <row r="86" spans="1:86" ht="11.1" customHeight="1">
      <c r="A86" s="434" t="s">
        <v>15</v>
      </c>
      <c r="B86" s="434"/>
      <c r="C86" s="434"/>
      <c r="D86" s="434"/>
      <c r="E86" s="434"/>
      <c r="F86" s="434"/>
      <c r="G86" s="434"/>
      <c r="H86" s="434" t="s">
        <v>449</v>
      </c>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6"/>
      <c r="AJ86" s="6"/>
      <c r="AK86" s="6"/>
      <c r="AL86" s="6"/>
      <c r="AM86" s="6"/>
      <c r="AN86" s="6"/>
      <c r="AO86" s="6"/>
      <c r="AP86" s="6"/>
      <c r="AQ86" s="6"/>
      <c r="AR86" s="6"/>
      <c r="AS86" s="6"/>
      <c r="AT86" s="6"/>
      <c r="AU86" s="6"/>
      <c r="AV86" s="6"/>
      <c r="AW86" s="6"/>
      <c r="AX86" s="6"/>
      <c r="AY86" s="6"/>
      <c r="AZ86" s="6"/>
      <c r="BA86" s="6"/>
      <c r="BB86" s="6"/>
      <c r="BC86" s="6"/>
      <c r="BD86" s="6"/>
      <c r="BE86" s="11"/>
      <c r="BF86" s="560">
        <v>9</v>
      </c>
      <c r="BG86" s="560"/>
      <c r="CF86" s="22"/>
      <c r="CH86" s="1"/>
    </row>
    <row r="87" spans="1:86" ht="11.1" customHeight="1">
      <c r="A87" s="434"/>
      <c r="B87" s="434"/>
      <c r="C87" s="434"/>
      <c r="D87" s="434"/>
      <c r="E87" s="434"/>
      <c r="F87" s="434"/>
      <c r="G87" s="434"/>
      <c r="H87" s="434"/>
      <c r="I87" s="434"/>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147"/>
      <c r="AJ87" s="147"/>
      <c r="AK87" s="147"/>
      <c r="BF87" s="560"/>
      <c r="BG87" s="560"/>
      <c r="CF87" s="22"/>
      <c r="CH87" s="1"/>
    </row>
    <row r="88" spans="1:86" ht="11.1" customHeight="1">
      <c r="A88" s="9"/>
      <c r="B88" s="9"/>
      <c r="C88" s="9"/>
      <c r="D88" s="9"/>
      <c r="E88" s="9"/>
      <c r="F88" s="9"/>
      <c r="G88" s="9"/>
      <c r="CF88" s="22"/>
    </row>
    <row r="89" spans="1:86" ht="11.1" customHeight="1">
      <c r="A89" s="434" t="s">
        <v>16</v>
      </c>
      <c r="B89" s="434"/>
      <c r="C89" s="434"/>
      <c r="D89" s="434"/>
      <c r="E89" s="434"/>
      <c r="F89" s="434"/>
      <c r="G89" s="434"/>
      <c r="H89" s="561" t="s">
        <v>8</v>
      </c>
      <c r="I89" s="561"/>
      <c r="J89" s="561"/>
      <c r="K89" s="561"/>
      <c r="L89" s="561"/>
      <c r="M89" s="561"/>
      <c r="N89" s="561"/>
      <c r="O89" s="561"/>
      <c r="P89" s="561"/>
      <c r="Q89" s="561"/>
      <c r="R89" s="561"/>
      <c r="S89" s="561"/>
      <c r="T89" s="561"/>
      <c r="U89" s="561"/>
      <c r="V89" s="561"/>
      <c r="W89" s="561"/>
      <c r="X89" s="561"/>
      <c r="Y89" s="561"/>
      <c r="Z89" s="561"/>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560">
        <v>11</v>
      </c>
      <c r="BG89" s="560"/>
      <c r="CF89" s="22"/>
    </row>
    <row r="90" spans="1:86" ht="11.1" customHeight="1">
      <c r="A90" s="434"/>
      <c r="B90" s="434"/>
      <c r="C90" s="434"/>
      <c r="D90" s="434"/>
      <c r="E90" s="434"/>
      <c r="F90" s="434"/>
      <c r="G90" s="434"/>
      <c r="H90" s="561"/>
      <c r="I90" s="561"/>
      <c r="J90" s="561"/>
      <c r="K90" s="561"/>
      <c r="L90" s="561"/>
      <c r="M90" s="561"/>
      <c r="N90" s="561"/>
      <c r="O90" s="561"/>
      <c r="P90" s="561"/>
      <c r="Q90" s="561"/>
      <c r="R90" s="561"/>
      <c r="S90" s="561"/>
      <c r="T90" s="561"/>
      <c r="U90" s="561"/>
      <c r="V90" s="561"/>
      <c r="W90" s="561"/>
      <c r="X90" s="561"/>
      <c r="Y90" s="561"/>
      <c r="Z90" s="561"/>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BF90" s="560"/>
      <c r="BG90" s="560"/>
      <c r="CF90" s="22"/>
    </row>
    <row r="91" spans="1:86" ht="11.1" customHeight="1">
      <c r="A91" s="9"/>
      <c r="B91" s="9"/>
      <c r="C91" s="9"/>
      <c r="D91" s="9"/>
      <c r="E91" s="9"/>
      <c r="F91" s="9"/>
      <c r="G91" s="9"/>
      <c r="CF91" s="22"/>
    </row>
    <row r="92" spans="1:86" ht="11.1" customHeight="1">
      <c r="A92" s="434" t="s">
        <v>17</v>
      </c>
      <c r="B92" s="434"/>
      <c r="C92" s="434"/>
      <c r="D92" s="434"/>
      <c r="E92" s="434"/>
      <c r="F92" s="434"/>
      <c r="G92" s="434"/>
      <c r="H92" s="434" t="s">
        <v>9</v>
      </c>
      <c r="I92" s="434"/>
      <c r="J92" s="434"/>
      <c r="K92" s="434"/>
      <c r="L92" s="434"/>
      <c r="M92" s="434"/>
      <c r="N92" s="434"/>
      <c r="O92" s="434"/>
      <c r="P92" s="434"/>
      <c r="Q92" s="434"/>
      <c r="R92" s="434"/>
      <c r="S92" s="434"/>
      <c r="T92" s="434"/>
      <c r="U92" s="434"/>
      <c r="V92" s="434"/>
      <c r="W92" s="434"/>
      <c r="X92" s="434"/>
      <c r="Y92" s="434"/>
      <c r="Z92" s="434"/>
      <c r="AA92" s="434"/>
      <c r="AB92" s="434"/>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560">
        <v>13</v>
      </c>
      <c r="BG92" s="560"/>
      <c r="CF92" s="22"/>
    </row>
    <row r="93" spans="1:86" ht="11.1" customHeight="1">
      <c r="A93" s="434"/>
      <c r="B93" s="434"/>
      <c r="C93" s="434"/>
      <c r="D93" s="434"/>
      <c r="E93" s="434"/>
      <c r="F93" s="434"/>
      <c r="G93" s="434"/>
      <c r="H93" s="434"/>
      <c r="I93" s="434"/>
      <c r="J93" s="434"/>
      <c r="K93" s="434"/>
      <c r="L93" s="434"/>
      <c r="M93" s="434"/>
      <c r="N93" s="434"/>
      <c r="O93" s="434"/>
      <c r="P93" s="434"/>
      <c r="Q93" s="434"/>
      <c r="R93" s="434"/>
      <c r="S93" s="434"/>
      <c r="T93" s="434"/>
      <c r="U93" s="434"/>
      <c r="V93" s="434"/>
      <c r="W93" s="434"/>
      <c r="X93" s="434"/>
      <c r="Y93" s="434"/>
      <c r="Z93" s="434"/>
      <c r="AA93" s="434"/>
      <c r="AB93" s="434"/>
      <c r="AT93" s="7"/>
      <c r="AU93" s="7"/>
      <c r="AV93" s="7"/>
      <c r="BF93" s="560"/>
      <c r="BG93" s="560"/>
      <c r="CF93" s="22"/>
    </row>
    <row r="94" spans="1:86" ht="11.1" customHeight="1">
      <c r="A94" s="147"/>
      <c r="B94" s="147"/>
      <c r="C94" s="147"/>
      <c r="D94" s="147"/>
      <c r="E94" s="147"/>
      <c r="F94" s="147"/>
      <c r="G94" s="9"/>
      <c r="H94" s="12"/>
      <c r="I94" s="12"/>
      <c r="J94" s="12"/>
      <c r="K94" s="12"/>
      <c r="L94" s="12"/>
      <c r="M94" s="12"/>
      <c r="N94" s="12"/>
      <c r="O94" s="12"/>
      <c r="P94" s="12"/>
      <c r="Q94" s="12"/>
      <c r="R94" s="12"/>
      <c r="S94" s="12"/>
      <c r="T94" s="12"/>
      <c r="U94" s="12"/>
      <c r="V94" s="12"/>
      <c r="W94" s="12"/>
      <c r="AT94" s="7"/>
      <c r="AU94" s="7"/>
      <c r="AV94" s="7"/>
      <c r="BF94" s="127"/>
      <c r="BG94" s="127"/>
      <c r="CF94" s="22"/>
    </row>
    <row r="95" spans="1:86" ht="11.1" customHeight="1">
      <c r="A95" s="434" t="s">
        <v>18</v>
      </c>
      <c r="B95" s="434"/>
      <c r="C95" s="434"/>
      <c r="D95" s="434"/>
      <c r="E95" s="434"/>
      <c r="F95" s="434"/>
      <c r="G95" s="434"/>
      <c r="H95" s="434" t="s">
        <v>450</v>
      </c>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343">
        <f>A63-1</f>
        <v>2019</v>
      </c>
      <c r="AJ95" s="343"/>
      <c r="AK95" s="343"/>
      <c r="AL95" s="343"/>
      <c r="AM95" s="6"/>
      <c r="AN95" s="6"/>
      <c r="AO95" s="6"/>
      <c r="AP95" s="6"/>
      <c r="AQ95" s="6"/>
      <c r="AR95" s="6"/>
      <c r="AS95" s="6"/>
      <c r="AT95" s="6"/>
      <c r="AU95" s="6"/>
      <c r="AV95" s="6"/>
      <c r="AW95" s="6"/>
      <c r="AX95" s="6"/>
      <c r="AY95" s="6"/>
      <c r="AZ95" s="6"/>
      <c r="BA95" s="6"/>
      <c r="BB95" s="6"/>
      <c r="BC95" s="6"/>
      <c r="BD95" s="6"/>
      <c r="BE95" s="6"/>
      <c r="BF95" s="560">
        <v>14</v>
      </c>
      <c r="BG95" s="560"/>
      <c r="CF95" s="22"/>
    </row>
    <row r="96" spans="1:86" ht="11.1" customHeight="1">
      <c r="A96" s="434"/>
      <c r="B96" s="434"/>
      <c r="C96" s="434"/>
      <c r="D96" s="434"/>
      <c r="E96" s="434"/>
      <c r="F96" s="434"/>
      <c r="G96" s="434"/>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343"/>
      <c r="AJ96" s="343"/>
      <c r="AK96" s="343"/>
      <c r="AL96" s="343"/>
      <c r="AM96" s="26"/>
      <c r="AN96" s="147"/>
      <c r="AT96" s="7"/>
      <c r="AU96" s="7"/>
      <c r="AV96" s="7"/>
      <c r="BF96" s="560"/>
      <c r="BG96" s="560"/>
      <c r="CF96" s="22"/>
    </row>
    <row r="97" spans="1:84" ht="11.1" customHeight="1">
      <c r="A97" s="9"/>
      <c r="B97" s="9"/>
      <c r="C97" s="9"/>
      <c r="D97" s="9"/>
      <c r="E97" s="9"/>
      <c r="F97" s="9"/>
      <c r="G97" s="9"/>
      <c r="AT97" s="7"/>
      <c r="AU97" s="7"/>
      <c r="AV97" s="7"/>
      <c r="CF97" s="22"/>
    </row>
    <row r="98" spans="1:84" ht="11.1" customHeight="1">
      <c r="A98" s="434" t="s">
        <v>452</v>
      </c>
      <c r="B98" s="434"/>
      <c r="C98" s="434"/>
      <c r="D98" s="434"/>
      <c r="E98" s="434"/>
      <c r="F98" s="434"/>
      <c r="G98" s="434"/>
      <c r="H98" s="434" t="s">
        <v>453</v>
      </c>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c r="AJ98" s="434"/>
      <c r="AK98" s="434"/>
      <c r="AL98" s="6"/>
      <c r="AM98" s="6"/>
      <c r="AN98" s="6"/>
      <c r="AO98" s="6"/>
      <c r="AP98" s="6"/>
      <c r="AQ98" s="6"/>
      <c r="AR98" s="6"/>
      <c r="AS98" s="6"/>
      <c r="AT98" s="6"/>
      <c r="AU98" s="6"/>
      <c r="AV98" s="6"/>
      <c r="AW98" s="6"/>
      <c r="AX98" s="6"/>
      <c r="AY98" s="6"/>
      <c r="AZ98" s="6"/>
      <c r="BA98" s="6"/>
      <c r="BB98" s="6"/>
      <c r="BC98" s="6"/>
      <c r="BD98" s="6"/>
      <c r="BE98" s="6"/>
      <c r="BF98" s="560">
        <v>18</v>
      </c>
      <c r="BG98" s="560"/>
      <c r="CF98" s="22"/>
    </row>
    <row r="99" spans="1:84" ht="11.1" customHeight="1">
      <c r="A99" s="434"/>
      <c r="B99" s="434"/>
      <c r="C99" s="434"/>
      <c r="D99" s="434"/>
      <c r="E99" s="434"/>
      <c r="F99" s="434"/>
      <c r="G99" s="434"/>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c r="AJ99" s="434"/>
      <c r="AK99" s="434"/>
      <c r="AL99" s="26"/>
      <c r="AM99" s="26"/>
      <c r="AN99" s="147"/>
      <c r="AT99" s="7"/>
      <c r="AU99" s="7"/>
      <c r="AV99" s="7"/>
      <c r="BF99" s="560"/>
      <c r="BG99" s="560"/>
      <c r="CC99" s="14" t="s">
        <v>277</v>
      </c>
      <c r="CF99" s="22"/>
    </row>
    <row r="100" spans="1:84" ht="18" customHeight="1">
      <c r="A100" s="9"/>
      <c r="B100" s="9"/>
      <c r="C100" s="9"/>
      <c r="D100" s="9"/>
      <c r="E100" s="9"/>
      <c r="F100" s="9"/>
      <c r="G100" s="9"/>
      <c r="AV100" s="7"/>
      <c r="AW100" s="7"/>
      <c r="AX100" s="7"/>
      <c r="AY100" s="7"/>
      <c r="CF100" s="22"/>
    </row>
    <row r="101" spans="1:84" ht="16.5" customHeight="1">
      <c r="A101" s="175" t="s">
        <v>522</v>
      </c>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CF101" s="8"/>
    </row>
    <row r="102" spans="1:84" ht="18.75" customHeight="1">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CF102" s="8"/>
    </row>
    <row r="103" spans="1:84" ht="24" customHeight="1"/>
    <row r="104" spans="1:84" ht="18.75" customHeight="1">
      <c r="A104" s="240" t="s">
        <v>331</v>
      </c>
      <c r="B104" s="240"/>
      <c r="C104" s="240"/>
      <c r="D104" s="240"/>
      <c r="E104" s="240"/>
      <c r="F104" s="240"/>
      <c r="G104" s="240"/>
      <c r="H104" s="240"/>
      <c r="I104" s="240"/>
      <c r="J104" s="240"/>
      <c r="K104" s="240"/>
      <c r="L104" s="446">
        <f>$A$63</f>
        <v>2020</v>
      </c>
      <c r="M104" s="446"/>
      <c r="N104" s="446"/>
      <c r="O104" s="563" t="s">
        <v>482</v>
      </c>
      <c r="P104" s="563"/>
      <c r="Q104" s="563"/>
      <c r="R104" s="563"/>
      <c r="S104" s="563"/>
      <c r="T104" s="563"/>
      <c r="U104" s="563"/>
      <c r="V104" s="563"/>
      <c r="W104" s="563"/>
      <c r="X104" s="563"/>
      <c r="Y104" s="563"/>
      <c r="Z104" s="563"/>
      <c r="AA104" s="563"/>
      <c r="AB104" s="563"/>
      <c r="AC104" s="563"/>
      <c r="AD104" s="563"/>
      <c r="AE104" s="563"/>
      <c r="AF104" s="563"/>
      <c r="AG104" s="563"/>
      <c r="AH104" s="563"/>
      <c r="AI104" s="563"/>
      <c r="AJ104" s="563"/>
      <c r="AK104" s="563"/>
      <c r="AL104" s="563"/>
      <c r="AM104" s="563"/>
      <c r="AN104" s="563"/>
      <c r="AO104" s="563"/>
      <c r="AP104" s="563"/>
      <c r="AQ104" s="563"/>
      <c r="AR104" s="563"/>
      <c r="AS104" s="563"/>
      <c r="AT104" s="563"/>
      <c r="AU104" s="563"/>
      <c r="AV104" s="563"/>
      <c r="AW104" s="563"/>
      <c r="AX104" s="563"/>
      <c r="AY104" s="563"/>
      <c r="AZ104" s="563"/>
      <c r="BA104" s="563"/>
      <c r="BB104" s="563"/>
      <c r="BC104" s="563"/>
      <c r="BD104" s="563"/>
      <c r="BE104" s="563"/>
      <c r="BF104" s="563"/>
      <c r="BG104" s="563"/>
      <c r="CF104" s="8"/>
    </row>
    <row r="105" spans="1:84" ht="94.5" customHeight="1">
      <c r="A105" s="537" t="s">
        <v>462</v>
      </c>
      <c r="B105" s="537"/>
      <c r="C105" s="537"/>
      <c r="D105" s="537"/>
      <c r="E105" s="537"/>
      <c r="F105" s="537"/>
      <c r="G105" s="537"/>
      <c r="H105" s="537"/>
      <c r="I105" s="537"/>
      <c r="J105" s="537"/>
      <c r="K105" s="537"/>
      <c r="L105" s="537"/>
      <c r="M105" s="537"/>
      <c r="N105" s="537"/>
      <c r="O105" s="537"/>
      <c r="P105" s="537"/>
      <c r="Q105" s="537"/>
      <c r="R105" s="537"/>
      <c r="S105" s="537"/>
      <c r="T105" s="537"/>
      <c r="U105" s="537"/>
      <c r="V105" s="537"/>
      <c r="W105" s="537"/>
      <c r="X105" s="537"/>
      <c r="Y105" s="537"/>
      <c r="Z105" s="537"/>
      <c r="AA105" s="537"/>
      <c r="AB105" s="537"/>
      <c r="AC105" s="537"/>
      <c r="AD105" s="537"/>
      <c r="AE105" s="537"/>
      <c r="AF105" s="537"/>
      <c r="AG105" s="537"/>
      <c r="AH105" s="537"/>
      <c r="AI105" s="537"/>
      <c r="AJ105" s="537"/>
      <c r="AK105" s="537"/>
      <c r="AL105" s="537"/>
      <c r="AM105" s="537"/>
      <c r="AN105" s="537"/>
      <c r="AO105" s="537"/>
      <c r="AP105" s="537"/>
      <c r="AQ105" s="537"/>
      <c r="AR105" s="537"/>
      <c r="AS105" s="537"/>
      <c r="AT105" s="537"/>
      <c r="AU105" s="537"/>
      <c r="AV105" s="537"/>
      <c r="AW105" s="537"/>
      <c r="AX105" s="537"/>
      <c r="AY105" s="537"/>
      <c r="AZ105" s="537"/>
      <c r="BA105" s="537"/>
      <c r="BB105" s="537"/>
      <c r="BC105" s="537"/>
      <c r="BD105" s="537"/>
      <c r="BE105" s="537"/>
      <c r="BF105" s="537"/>
      <c r="BG105" s="537"/>
      <c r="CF105" s="8"/>
    </row>
    <row r="106" spans="1:84" ht="31.5" customHeight="1">
      <c r="A106" s="433" t="s">
        <v>375</v>
      </c>
      <c r="B106" s="433"/>
      <c r="C106" s="433"/>
      <c r="D106" s="433"/>
      <c r="E106" s="433"/>
      <c r="F106" s="433"/>
      <c r="G106" s="433"/>
      <c r="H106" s="433"/>
      <c r="I106" s="433"/>
      <c r="J106" s="433"/>
      <c r="K106" s="433"/>
      <c r="L106" s="433">
        <f>$A$63</f>
        <v>2020</v>
      </c>
      <c r="M106" s="433"/>
      <c r="N106" s="433"/>
      <c r="O106" s="433"/>
      <c r="P106" s="549" t="s">
        <v>332</v>
      </c>
      <c r="Q106" s="549"/>
      <c r="R106" s="549"/>
      <c r="S106" s="549"/>
      <c r="T106" s="549"/>
      <c r="U106" s="549"/>
      <c r="V106" s="549"/>
      <c r="W106" s="549"/>
      <c r="X106" s="549"/>
      <c r="Y106" s="549"/>
      <c r="Z106" s="549"/>
      <c r="AA106" s="549"/>
      <c r="AB106" s="549"/>
      <c r="AC106" s="549"/>
      <c r="AD106" s="549"/>
      <c r="AE106" s="549"/>
      <c r="AF106" s="549"/>
      <c r="AG106" s="549"/>
      <c r="AH106" s="549"/>
      <c r="AI106" s="549"/>
      <c r="AJ106" s="549"/>
      <c r="AK106" s="549"/>
      <c r="AL106" s="549"/>
      <c r="AM106" s="549"/>
      <c r="AN106" s="549"/>
      <c r="AO106" s="549"/>
      <c r="AP106" s="549"/>
      <c r="AQ106" s="549"/>
      <c r="AR106" s="549"/>
      <c r="AS106" s="549"/>
      <c r="AT106" s="549"/>
      <c r="AU106" s="549"/>
      <c r="AV106" s="549"/>
      <c r="AW106" s="549"/>
      <c r="AX106" s="549"/>
      <c r="AY106" s="549"/>
      <c r="AZ106" s="549"/>
      <c r="BA106" s="549"/>
      <c r="BB106" s="549"/>
      <c r="BC106" s="549"/>
      <c r="BD106" s="549"/>
      <c r="BE106" s="549"/>
      <c r="BF106" s="549"/>
      <c r="BG106" s="549"/>
      <c r="CF106" s="8"/>
    </row>
    <row r="107" spans="1:84" ht="31.5" customHeight="1">
      <c r="A107" s="225" t="s">
        <v>524</v>
      </c>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CF107" s="8"/>
    </row>
    <row r="108" spans="1:84" ht="30.75" customHeight="1">
      <c r="A108" s="225"/>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row>
    <row r="109" spans="1:84" ht="19.5" customHeight="1">
      <c r="A109" s="240" t="s">
        <v>19</v>
      </c>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row>
    <row r="110" spans="1:84" ht="8.1" customHeight="1">
      <c r="A110" s="240"/>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c r="BA110" s="240"/>
      <c r="BB110" s="240"/>
      <c r="BC110" s="240"/>
      <c r="BD110" s="240"/>
      <c r="BE110" s="240"/>
      <c r="BF110" s="240"/>
      <c r="BG110" s="240"/>
    </row>
    <row r="111" spans="1:84" ht="19.5" customHeight="1">
      <c r="A111" s="8"/>
      <c r="B111" s="8"/>
      <c r="C111" s="8"/>
      <c r="D111" s="8"/>
      <c r="E111" s="8"/>
      <c r="F111" s="8"/>
      <c r="G111" s="8"/>
    </row>
    <row r="112" spans="1:84" ht="7.5" customHeight="1">
      <c r="A112" s="240" t="s">
        <v>20</v>
      </c>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c r="BA112" s="240"/>
      <c r="BB112" s="240"/>
      <c r="BC112" s="240"/>
      <c r="BD112" s="240"/>
      <c r="BE112" s="240"/>
      <c r="BF112" s="240"/>
      <c r="BG112" s="240"/>
    </row>
    <row r="113" spans="1:59" ht="8.1" customHeight="1">
      <c r="A113" s="240"/>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c r="AX113" s="240"/>
      <c r="AY113" s="240"/>
      <c r="AZ113" s="240"/>
      <c r="BA113" s="240"/>
      <c r="BB113" s="240"/>
      <c r="BC113" s="240"/>
      <c r="BD113" s="240"/>
      <c r="BE113" s="240"/>
      <c r="BF113" s="240"/>
      <c r="BG113" s="240"/>
    </row>
    <row r="114" spans="1:59" ht="24" customHeight="1">
      <c r="A114" s="8"/>
      <c r="B114" s="8"/>
      <c r="C114" s="8"/>
      <c r="D114" s="8"/>
      <c r="E114" s="8"/>
      <c r="F114" s="8"/>
      <c r="G114" s="8"/>
    </row>
    <row r="115" spans="1:59" ht="8.1" customHeight="1">
      <c r="A115" s="563" t="s">
        <v>525</v>
      </c>
      <c r="B115" s="563"/>
      <c r="C115" s="563"/>
      <c r="D115" s="563"/>
      <c r="E115" s="563"/>
      <c r="F115" s="563"/>
      <c r="G115" s="563"/>
      <c r="H115" s="563"/>
      <c r="I115" s="563"/>
      <c r="J115" s="563"/>
      <c r="K115" s="563"/>
      <c r="L115" s="563"/>
      <c r="M115" s="563"/>
      <c r="N115" s="563"/>
      <c r="O115" s="563"/>
      <c r="P115" s="563"/>
      <c r="Q115" s="563"/>
      <c r="R115" s="563"/>
      <c r="S115" s="563"/>
      <c r="T115" s="563"/>
      <c r="U115" s="563"/>
      <c r="V115" s="563"/>
      <c r="W115" s="563"/>
      <c r="X115" s="563"/>
      <c r="Y115" s="563"/>
      <c r="Z115" s="563"/>
      <c r="AA115" s="563"/>
      <c r="AB115" s="563"/>
      <c r="AC115" s="563"/>
      <c r="AD115" s="563"/>
      <c r="AE115" s="563"/>
      <c r="AF115" s="563"/>
      <c r="AG115" s="563"/>
      <c r="AH115" s="563"/>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row>
    <row r="116" spans="1:59" ht="8.1" customHeight="1">
      <c r="A116" s="563"/>
      <c r="B116" s="563"/>
      <c r="C116" s="563"/>
      <c r="D116" s="563"/>
      <c r="E116" s="563"/>
      <c r="F116" s="563"/>
      <c r="G116" s="563"/>
      <c r="H116" s="563"/>
      <c r="I116" s="563"/>
      <c r="J116" s="563"/>
      <c r="K116" s="563"/>
      <c r="L116" s="563"/>
      <c r="M116" s="563"/>
      <c r="N116" s="563"/>
      <c r="O116" s="563"/>
      <c r="P116" s="563"/>
      <c r="Q116" s="563"/>
      <c r="R116" s="563"/>
      <c r="S116" s="563"/>
      <c r="T116" s="563"/>
      <c r="U116" s="563"/>
      <c r="V116" s="563"/>
      <c r="W116" s="563"/>
      <c r="X116" s="563"/>
      <c r="Y116" s="563"/>
      <c r="Z116" s="563"/>
      <c r="AA116" s="563"/>
      <c r="AB116" s="563"/>
      <c r="AC116" s="563"/>
      <c r="AD116" s="563"/>
      <c r="AE116" s="563"/>
      <c r="AF116" s="563"/>
      <c r="AG116" s="563"/>
      <c r="AH116" s="563"/>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row>
    <row r="117" spans="1:59" ht="48.75" customHeight="1">
      <c r="A117" s="122"/>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row>
    <row r="118" spans="1:59" ht="56.25" customHeight="1">
      <c r="A118" s="122"/>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row>
    <row r="119" spans="1:59" ht="8.1" customHeight="1">
      <c r="A119" s="562" t="s">
        <v>376</v>
      </c>
      <c r="B119" s="562"/>
      <c r="C119" s="562"/>
      <c r="D119" s="562"/>
      <c r="E119" s="562"/>
      <c r="F119" s="562"/>
      <c r="G119" s="562"/>
      <c r="H119" s="562"/>
      <c r="I119" s="562"/>
      <c r="J119" s="562"/>
      <c r="K119" s="562"/>
      <c r="L119" s="562"/>
      <c r="M119" s="562"/>
      <c r="N119" s="562"/>
      <c r="O119" s="562"/>
      <c r="P119" s="562"/>
      <c r="Q119" s="562"/>
      <c r="R119" s="562"/>
      <c r="S119" s="562"/>
      <c r="T119" s="562"/>
      <c r="U119" s="562"/>
      <c r="V119" s="562"/>
      <c r="W119" s="562"/>
      <c r="X119" s="562"/>
      <c r="Y119" s="562"/>
      <c r="Z119" s="562"/>
      <c r="AA119" s="562"/>
      <c r="AB119" s="562"/>
      <c r="AC119" s="562"/>
      <c r="AD119" s="562"/>
      <c r="AE119" s="562"/>
      <c r="AF119" s="562"/>
      <c r="AG119" s="562"/>
      <c r="AH119" s="562"/>
      <c r="AI119" s="562"/>
      <c r="AJ119" s="562"/>
      <c r="AK119" s="562"/>
      <c r="AL119" s="562"/>
      <c r="AM119" s="562"/>
      <c r="AN119" s="562"/>
      <c r="AO119" s="562"/>
      <c r="AP119" s="562"/>
      <c r="AQ119" s="562"/>
      <c r="AR119" s="562"/>
      <c r="AS119" s="562"/>
      <c r="AT119" s="562"/>
      <c r="AU119" s="562"/>
      <c r="AV119" s="562"/>
      <c r="AW119" s="562"/>
      <c r="AX119" s="562"/>
      <c r="AY119" s="562"/>
      <c r="AZ119" s="562"/>
      <c r="BA119" s="562"/>
      <c r="BB119" s="562"/>
      <c r="BC119" s="562"/>
      <c r="BD119" s="562"/>
      <c r="BE119" s="562"/>
      <c r="BF119" s="562"/>
      <c r="BG119" s="562"/>
    </row>
    <row r="120" spans="1:59" ht="8.1" customHeight="1">
      <c r="A120" s="562"/>
      <c r="B120" s="562"/>
      <c r="C120" s="562"/>
      <c r="D120" s="562"/>
      <c r="E120" s="562"/>
      <c r="F120" s="562"/>
      <c r="G120" s="562"/>
      <c r="H120" s="562"/>
      <c r="I120" s="562"/>
      <c r="J120" s="562"/>
      <c r="K120" s="562"/>
      <c r="L120" s="562"/>
      <c r="M120" s="562"/>
      <c r="N120" s="562"/>
      <c r="O120" s="562"/>
      <c r="P120" s="562"/>
      <c r="Q120" s="562"/>
      <c r="R120" s="562"/>
      <c r="S120" s="562"/>
      <c r="T120" s="562"/>
      <c r="U120" s="562"/>
      <c r="V120" s="562"/>
      <c r="W120" s="562"/>
      <c r="X120" s="562"/>
      <c r="Y120" s="562"/>
      <c r="Z120" s="562"/>
      <c r="AA120" s="562"/>
      <c r="AB120" s="562"/>
      <c r="AC120" s="562"/>
      <c r="AD120" s="562"/>
      <c r="AE120" s="562"/>
      <c r="AF120" s="562"/>
      <c r="AG120" s="562"/>
      <c r="AH120" s="562"/>
      <c r="AI120" s="562"/>
      <c r="AJ120" s="562"/>
      <c r="AK120" s="562"/>
      <c r="AL120" s="562"/>
      <c r="AM120" s="562"/>
      <c r="AN120" s="562"/>
      <c r="AO120" s="562"/>
      <c r="AP120" s="562"/>
      <c r="AQ120" s="562"/>
      <c r="AR120" s="562"/>
      <c r="AS120" s="562"/>
      <c r="AT120" s="562"/>
      <c r="AU120" s="562"/>
      <c r="AV120" s="562"/>
      <c r="AW120" s="562"/>
      <c r="AX120" s="562"/>
      <c r="AY120" s="562"/>
      <c r="AZ120" s="562"/>
      <c r="BA120" s="562"/>
      <c r="BB120" s="562"/>
      <c r="BC120" s="562"/>
      <c r="BD120" s="562"/>
      <c r="BE120" s="562"/>
      <c r="BF120" s="562"/>
      <c r="BG120" s="562"/>
    </row>
    <row r="121" spans="1:59" ht="57" customHeight="1"/>
    <row r="122" spans="1:59" ht="8.1" customHeight="1">
      <c r="A122" s="413" t="s">
        <v>21</v>
      </c>
      <c r="B122" s="413"/>
      <c r="C122" s="413"/>
      <c r="D122" s="413"/>
      <c r="E122" s="413"/>
      <c r="F122" s="413"/>
      <c r="G122" s="413"/>
      <c r="H122" s="413"/>
      <c r="I122" s="413"/>
      <c r="J122" s="413"/>
      <c r="K122" s="413"/>
      <c r="L122" s="413"/>
      <c r="M122" s="413"/>
      <c r="N122" s="413"/>
      <c r="O122" s="413"/>
      <c r="P122" s="413"/>
      <c r="Q122" s="413"/>
      <c r="R122" s="413"/>
      <c r="S122" s="413"/>
      <c r="T122" s="413"/>
      <c r="U122" s="413"/>
      <c r="V122" s="413"/>
      <c r="W122" s="413"/>
      <c r="X122" s="413"/>
      <c r="Y122" s="413"/>
      <c r="Z122" s="413"/>
      <c r="AA122" s="413"/>
      <c r="AB122" s="413"/>
      <c r="AC122" s="413"/>
      <c r="AD122" s="413"/>
      <c r="AE122" s="413"/>
      <c r="AF122" s="413"/>
      <c r="AG122" s="413"/>
      <c r="AH122" s="413"/>
      <c r="AI122" s="413"/>
      <c r="AJ122" s="413"/>
      <c r="AK122" s="413"/>
      <c r="AL122" s="413"/>
      <c r="AM122" s="413"/>
      <c r="AN122" s="413"/>
      <c r="AO122" s="413"/>
      <c r="AP122" s="413"/>
      <c r="AQ122" s="413"/>
      <c r="AR122" s="413"/>
      <c r="AS122" s="413"/>
      <c r="AT122" s="413"/>
      <c r="AU122" s="413"/>
      <c r="AV122" s="413"/>
      <c r="AW122" s="413"/>
      <c r="AX122" s="413"/>
      <c r="AY122" s="413"/>
      <c r="AZ122" s="413"/>
      <c r="BA122" s="413"/>
      <c r="BB122" s="413"/>
      <c r="BC122" s="413"/>
      <c r="BD122" s="413"/>
      <c r="BE122" s="413"/>
      <c r="BF122" s="413"/>
      <c r="BG122" s="413"/>
    </row>
    <row r="123" spans="1:59" ht="8.1" customHeight="1">
      <c r="A123" s="413"/>
      <c r="B123" s="413"/>
      <c r="C123" s="413"/>
      <c r="D123" s="413"/>
      <c r="E123" s="413"/>
      <c r="F123" s="413"/>
      <c r="G123" s="413"/>
      <c r="H123" s="413"/>
      <c r="I123" s="413"/>
      <c r="J123" s="413"/>
      <c r="K123" s="413"/>
      <c r="L123" s="413"/>
      <c r="M123" s="413"/>
      <c r="N123" s="413"/>
      <c r="O123" s="413"/>
      <c r="P123" s="413"/>
      <c r="Q123" s="413"/>
      <c r="R123" s="413"/>
      <c r="S123" s="413"/>
      <c r="T123" s="413"/>
      <c r="U123" s="413"/>
      <c r="V123" s="413"/>
      <c r="W123" s="413"/>
      <c r="X123" s="413"/>
      <c r="Y123" s="413"/>
      <c r="Z123" s="413"/>
      <c r="AA123" s="413"/>
      <c r="AB123" s="413"/>
      <c r="AC123" s="413"/>
      <c r="AD123" s="413"/>
      <c r="AE123" s="413"/>
      <c r="AF123" s="413"/>
      <c r="AG123" s="413"/>
      <c r="AH123" s="413"/>
      <c r="AI123" s="413"/>
      <c r="AJ123" s="413"/>
      <c r="AK123" s="413"/>
      <c r="AL123" s="413"/>
      <c r="AM123" s="413"/>
      <c r="AN123" s="413"/>
      <c r="AO123" s="413"/>
      <c r="AP123" s="413"/>
      <c r="AQ123" s="413"/>
      <c r="AR123" s="413"/>
      <c r="AS123" s="413"/>
      <c r="AT123" s="413"/>
      <c r="AU123" s="413"/>
      <c r="AV123" s="413"/>
      <c r="AW123" s="413"/>
      <c r="AX123" s="413"/>
      <c r="AY123" s="413"/>
      <c r="AZ123" s="413"/>
      <c r="BA123" s="413"/>
      <c r="BB123" s="413"/>
      <c r="BC123" s="413"/>
      <c r="BD123" s="413"/>
      <c r="BE123" s="413"/>
      <c r="BF123" s="413"/>
      <c r="BG123" s="413"/>
    </row>
    <row r="124" spans="1:59" ht="12" customHeight="1">
      <c r="A124" s="13"/>
    </row>
    <row r="125" spans="1:59" ht="69" customHeight="1">
      <c r="A125" s="537" t="s">
        <v>22</v>
      </c>
      <c r="B125" s="556"/>
      <c r="C125" s="556"/>
      <c r="D125" s="556"/>
      <c r="E125" s="556"/>
      <c r="F125" s="556"/>
      <c r="G125" s="556"/>
      <c r="H125" s="556"/>
      <c r="I125" s="556"/>
      <c r="J125" s="556"/>
      <c r="K125" s="556"/>
      <c r="L125" s="556"/>
      <c r="M125" s="556"/>
      <c r="N125" s="556"/>
      <c r="O125" s="556"/>
      <c r="P125" s="556"/>
      <c r="Q125" s="556"/>
      <c r="R125" s="556"/>
      <c r="S125" s="556"/>
      <c r="T125" s="556"/>
      <c r="U125" s="556"/>
      <c r="V125" s="556"/>
      <c r="W125" s="556"/>
      <c r="X125" s="556"/>
      <c r="Y125" s="556"/>
      <c r="Z125" s="556"/>
      <c r="AA125" s="556"/>
      <c r="AB125" s="556"/>
      <c r="AC125" s="556"/>
      <c r="AD125" s="556"/>
      <c r="AE125" s="556"/>
      <c r="AF125" s="556"/>
      <c r="AG125" s="556"/>
      <c r="AH125" s="556"/>
      <c r="AI125" s="556"/>
      <c r="AJ125" s="556"/>
      <c r="AK125" s="556"/>
      <c r="AL125" s="556"/>
      <c r="AM125" s="556"/>
      <c r="AN125" s="556"/>
      <c r="AO125" s="556"/>
      <c r="AP125" s="556"/>
      <c r="AQ125" s="556"/>
      <c r="AR125" s="556"/>
      <c r="AS125" s="556"/>
      <c r="AT125" s="556"/>
      <c r="AU125" s="556"/>
      <c r="AV125" s="556"/>
      <c r="AW125" s="556"/>
      <c r="AX125" s="556"/>
      <c r="AY125" s="556"/>
      <c r="AZ125" s="556"/>
      <c r="BA125" s="556"/>
      <c r="BB125" s="556"/>
      <c r="BC125" s="556"/>
      <c r="BD125" s="556"/>
      <c r="BE125" s="556"/>
      <c r="BF125" s="556"/>
      <c r="BG125" s="556"/>
    </row>
    <row r="126" spans="1:59" ht="15" customHeight="1"/>
    <row r="127" spans="1:59" ht="57" customHeight="1">
      <c r="A127" s="557" t="s">
        <v>377</v>
      </c>
      <c r="B127" s="558"/>
      <c r="C127" s="558"/>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558"/>
      <c r="AD127" s="558"/>
      <c r="AE127" s="558"/>
      <c r="AF127" s="558"/>
      <c r="AG127" s="558"/>
      <c r="AH127" s="558"/>
      <c r="AI127" s="558"/>
      <c r="AJ127" s="558"/>
      <c r="AK127" s="558"/>
      <c r="AL127" s="558"/>
      <c r="AM127" s="558"/>
      <c r="AN127" s="558"/>
      <c r="AO127" s="558"/>
      <c r="AP127" s="558"/>
      <c r="AQ127" s="558"/>
      <c r="AR127" s="558"/>
      <c r="AS127" s="558"/>
      <c r="AT127" s="558"/>
      <c r="AU127" s="558"/>
      <c r="AV127" s="558"/>
      <c r="AW127" s="558"/>
      <c r="AX127" s="558"/>
      <c r="AY127" s="558"/>
      <c r="AZ127" s="558"/>
      <c r="BA127" s="558"/>
      <c r="BB127" s="558"/>
      <c r="BC127" s="558"/>
      <c r="BD127" s="558"/>
      <c r="BE127" s="558"/>
      <c r="BF127" s="558"/>
      <c r="BG127" s="558"/>
    </row>
    <row r="128" spans="1:59" ht="56.25" customHeight="1"/>
    <row r="129" spans="1:59" ht="8.1" customHeight="1">
      <c r="A129" s="413" t="s">
        <v>23</v>
      </c>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3"/>
      <c r="AY129" s="413"/>
      <c r="AZ129" s="413"/>
      <c r="BA129" s="413"/>
      <c r="BB129" s="413"/>
      <c r="BC129" s="413"/>
      <c r="BD129" s="413"/>
      <c r="BE129" s="413"/>
      <c r="BF129" s="413"/>
      <c r="BG129" s="413"/>
    </row>
    <row r="130" spans="1:59" ht="8.1" customHeight="1">
      <c r="A130" s="413"/>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3"/>
      <c r="AY130" s="413"/>
      <c r="AZ130" s="413"/>
      <c r="BA130" s="413"/>
      <c r="BB130" s="413"/>
      <c r="BC130" s="413"/>
      <c r="BD130" s="413"/>
      <c r="BE130" s="413"/>
      <c r="BF130" s="413"/>
      <c r="BG130" s="413"/>
    </row>
    <row r="131" spans="1:59" ht="12" customHeight="1"/>
    <row r="132" spans="1:59" ht="66.75" customHeight="1">
      <c r="A132" s="557" t="s">
        <v>503</v>
      </c>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c r="AO132" s="558"/>
      <c r="AP132" s="558"/>
      <c r="AQ132" s="558"/>
      <c r="AR132" s="558"/>
      <c r="AS132" s="558"/>
      <c r="AT132" s="558"/>
      <c r="AU132" s="558"/>
      <c r="AV132" s="558"/>
      <c r="AW132" s="558"/>
      <c r="AX132" s="558"/>
      <c r="AY132" s="558"/>
      <c r="AZ132" s="558"/>
      <c r="BA132" s="558"/>
      <c r="BB132" s="558"/>
      <c r="BC132" s="558"/>
      <c r="BD132" s="558"/>
      <c r="BE132" s="558"/>
      <c r="BF132" s="558"/>
      <c r="BG132" s="558"/>
    </row>
    <row r="133" spans="1:59" ht="15" customHeight="1"/>
    <row r="134" spans="1:59" ht="83.25" customHeight="1">
      <c r="A134" s="557" t="s">
        <v>378</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8"/>
      <c r="AY134" s="558"/>
      <c r="AZ134" s="558"/>
      <c r="BA134" s="558"/>
      <c r="BB134" s="558"/>
      <c r="BC134" s="558"/>
      <c r="BD134" s="558"/>
      <c r="BE134" s="558"/>
      <c r="BF134" s="558"/>
      <c r="BG134" s="558"/>
    </row>
    <row r="135" spans="1:59" ht="15" customHeight="1"/>
    <row r="136" spans="1:59" ht="74.25" customHeight="1">
      <c r="A136" s="557" t="s">
        <v>379</v>
      </c>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c r="AO136" s="558"/>
      <c r="AP136" s="558"/>
      <c r="AQ136" s="558"/>
      <c r="AR136" s="558"/>
      <c r="AS136" s="558"/>
      <c r="AT136" s="558"/>
      <c r="AU136" s="558"/>
      <c r="AV136" s="558"/>
      <c r="AW136" s="558"/>
      <c r="AX136" s="558"/>
      <c r="AY136" s="558"/>
      <c r="AZ136" s="558"/>
      <c r="BA136" s="558"/>
      <c r="BB136" s="558"/>
      <c r="BC136" s="558"/>
      <c r="BD136" s="558"/>
      <c r="BE136" s="558"/>
      <c r="BF136" s="558"/>
      <c r="BG136" s="558"/>
    </row>
    <row r="137" spans="1:59" ht="8.1" customHeight="1">
      <c r="A137" s="568" t="s">
        <v>440</v>
      </c>
      <c r="B137" s="569"/>
      <c r="C137" s="569"/>
      <c r="D137" s="569"/>
      <c r="E137" s="569"/>
      <c r="F137" s="569"/>
      <c r="G137" s="569"/>
      <c r="H137" s="569"/>
      <c r="I137" s="569"/>
      <c r="J137" s="569"/>
      <c r="K137" s="569"/>
      <c r="L137" s="569"/>
      <c r="M137" s="569"/>
      <c r="N137" s="569"/>
      <c r="O137" s="569"/>
      <c r="P137" s="569"/>
      <c r="Q137" s="569"/>
      <c r="R137" s="569"/>
      <c r="S137" s="569"/>
      <c r="T137" s="569"/>
      <c r="U137" s="569"/>
      <c r="V137" s="569"/>
      <c r="W137" s="569"/>
      <c r="X137" s="569"/>
      <c r="Y137" s="569"/>
      <c r="Z137" s="569"/>
      <c r="AA137" s="569"/>
      <c r="AB137" s="569"/>
      <c r="AC137" s="569"/>
      <c r="AD137" s="569"/>
      <c r="AE137" s="569"/>
      <c r="AF137" s="569"/>
      <c r="AG137" s="569"/>
      <c r="AH137" s="569"/>
      <c r="AI137" s="569"/>
      <c r="AJ137" s="569"/>
      <c r="AK137" s="569"/>
      <c r="AL137" s="569"/>
      <c r="AM137" s="569"/>
      <c r="AN137" s="569"/>
      <c r="AO137" s="569"/>
      <c r="AP137" s="569"/>
      <c r="AQ137" s="569"/>
      <c r="AR137" s="569"/>
      <c r="AS137" s="569"/>
      <c r="AT137" s="569"/>
      <c r="AU137" s="15"/>
      <c r="AV137" s="15"/>
      <c r="AW137" s="15"/>
      <c r="AX137" s="15"/>
      <c r="AY137" s="573" t="s">
        <v>14</v>
      </c>
      <c r="AZ137" s="573"/>
      <c r="BA137" s="573"/>
      <c r="BB137" s="573"/>
      <c r="BC137" s="573"/>
      <c r="BD137" s="573"/>
      <c r="BE137" s="573"/>
      <c r="BF137" s="573"/>
      <c r="BG137" s="574"/>
    </row>
    <row r="138" spans="1:59" ht="8.1" customHeight="1">
      <c r="A138" s="570"/>
      <c r="B138" s="265"/>
      <c r="C138" s="265"/>
      <c r="D138" s="265"/>
      <c r="E138" s="265"/>
      <c r="F138" s="265"/>
      <c r="G138" s="265"/>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65"/>
      <c r="AL138" s="265"/>
      <c r="AM138" s="265"/>
      <c r="AN138" s="265"/>
      <c r="AO138" s="265"/>
      <c r="AP138" s="265"/>
      <c r="AQ138" s="265"/>
      <c r="AR138" s="265"/>
      <c r="AS138" s="265"/>
      <c r="AT138" s="265"/>
      <c r="AU138" s="16"/>
      <c r="AV138" s="16"/>
      <c r="AW138" s="16"/>
      <c r="AX138" s="16"/>
      <c r="AY138" s="346"/>
      <c r="AZ138" s="346"/>
      <c r="BA138" s="346"/>
      <c r="BB138" s="346"/>
      <c r="BC138" s="346"/>
      <c r="BD138" s="346"/>
      <c r="BE138" s="346"/>
      <c r="BF138" s="346"/>
      <c r="BG138" s="575"/>
    </row>
    <row r="139" spans="1:59" ht="8.1" customHeight="1">
      <c r="A139" s="571"/>
      <c r="B139" s="572"/>
      <c r="C139" s="572"/>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2"/>
      <c r="AL139" s="572"/>
      <c r="AM139" s="572"/>
      <c r="AN139" s="572"/>
      <c r="AO139" s="572"/>
      <c r="AP139" s="572"/>
      <c r="AQ139" s="572"/>
      <c r="AR139" s="572"/>
      <c r="AS139" s="572"/>
      <c r="AT139" s="572"/>
      <c r="AU139" s="17"/>
      <c r="AV139" s="17"/>
      <c r="AW139" s="17"/>
      <c r="AX139" s="17"/>
      <c r="AY139" s="576"/>
      <c r="AZ139" s="576"/>
      <c r="BA139" s="576"/>
      <c r="BB139" s="576"/>
      <c r="BC139" s="576"/>
      <c r="BD139" s="576"/>
      <c r="BE139" s="576"/>
      <c r="BF139" s="576"/>
      <c r="BG139" s="577"/>
    </row>
    <row r="140" spans="1:59" s="14" customFormat="1" ht="24" customHeight="1"/>
    <row r="141" spans="1:59" s="14" customFormat="1" ht="8.1" customHeight="1">
      <c r="B141" s="18"/>
      <c r="C141" s="18"/>
      <c r="D141" s="18"/>
      <c r="F141" s="18"/>
      <c r="H141" s="18"/>
      <c r="I141" s="179" t="s">
        <v>24</v>
      </c>
      <c r="J141" s="179"/>
      <c r="K141" s="179"/>
      <c r="L141" s="179"/>
      <c r="M141" s="179"/>
      <c r="N141" s="179"/>
      <c r="O141" s="179"/>
      <c r="P141" s="179"/>
      <c r="Q141" s="179"/>
      <c r="R141" s="179"/>
      <c r="S141" s="179"/>
      <c r="T141" s="179"/>
      <c r="U141" s="229"/>
      <c r="V141" s="229"/>
      <c r="W141" s="229"/>
      <c r="X141" s="289" t="s">
        <v>122</v>
      </c>
      <c r="Y141" s="229"/>
      <c r="Z141" s="229"/>
      <c r="AA141" s="229"/>
      <c r="AB141" s="289" t="s">
        <v>122</v>
      </c>
      <c r="AC141" s="290"/>
      <c r="AD141" s="290"/>
      <c r="AE141" s="290"/>
      <c r="AF141" s="290"/>
      <c r="AI141" s="180" t="s">
        <v>25</v>
      </c>
      <c r="AJ141" s="180"/>
      <c r="AK141" s="180"/>
      <c r="AN141" s="229"/>
      <c r="AO141" s="229"/>
      <c r="AP141" s="229"/>
      <c r="AQ141" s="289" t="s">
        <v>122</v>
      </c>
      <c r="AR141" s="229"/>
      <c r="AS141" s="229"/>
      <c r="AT141" s="229"/>
      <c r="AU141" s="289" t="s">
        <v>122</v>
      </c>
      <c r="AV141" s="290"/>
      <c r="AW141" s="290"/>
      <c r="AX141" s="290"/>
      <c r="AY141" s="290"/>
      <c r="BE141" s="18"/>
      <c r="BF141" s="18"/>
      <c r="BG141" s="18"/>
    </row>
    <row r="142" spans="1:59" s="14" customFormat="1" ht="8.1" customHeight="1">
      <c r="A142" s="18"/>
      <c r="B142" s="18"/>
      <c r="C142" s="18"/>
      <c r="D142" s="18"/>
      <c r="E142" s="18"/>
      <c r="F142" s="18"/>
      <c r="G142" s="18"/>
      <c r="H142" s="18"/>
      <c r="I142" s="179"/>
      <c r="J142" s="179"/>
      <c r="K142" s="179"/>
      <c r="L142" s="179"/>
      <c r="M142" s="179"/>
      <c r="N142" s="179"/>
      <c r="O142" s="179"/>
      <c r="P142" s="179"/>
      <c r="Q142" s="179"/>
      <c r="R142" s="179"/>
      <c r="S142" s="179"/>
      <c r="T142" s="179"/>
      <c r="U142" s="230"/>
      <c r="V142" s="230"/>
      <c r="W142" s="230"/>
      <c r="X142" s="289"/>
      <c r="Y142" s="230"/>
      <c r="Z142" s="230"/>
      <c r="AA142" s="230"/>
      <c r="AB142" s="289"/>
      <c r="AC142" s="291"/>
      <c r="AD142" s="291"/>
      <c r="AE142" s="291"/>
      <c r="AF142" s="291"/>
      <c r="AH142" s="173"/>
      <c r="AI142" s="180"/>
      <c r="AJ142" s="180"/>
      <c r="AK142" s="180"/>
      <c r="AN142" s="230"/>
      <c r="AO142" s="230"/>
      <c r="AP142" s="230"/>
      <c r="AQ142" s="289"/>
      <c r="AR142" s="230"/>
      <c r="AS142" s="230"/>
      <c r="AT142" s="230"/>
      <c r="AU142" s="289"/>
      <c r="AV142" s="291"/>
      <c r="AW142" s="291"/>
      <c r="AX142" s="291"/>
      <c r="AY142" s="291"/>
      <c r="BE142" s="18"/>
      <c r="BF142" s="18"/>
      <c r="BG142" s="18"/>
    </row>
    <row r="143" spans="1:59" s="14" customFormat="1" ht="8.1" customHeight="1"/>
    <row r="144" spans="1:59" s="14" customFormat="1" ht="8.1" customHeight="1">
      <c r="A144" s="549" t="s">
        <v>38</v>
      </c>
      <c r="B144" s="549"/>
      <c r="C144" s="549"/>
      <c r="D144" s="549"/>
      <c r="E144" s="549"/>
      <c r="F144" s="549"/>
      <c r="G144" s="549"/>
      <c r="H144" s="549"/>
      <c r="I144" s="549"/>
      <c r="J144" s="549"/>
      <c r="K144" s="549"/>
      <c r="L144" s="549"/>
      <c r="M144" s="549"/>
      <c r="N144" s="549"/>
      <c r="O144" s="549"/>
      <c r="P144" s="549"/>
      <c r="Q144" s="549"/>
      <c r="R144" s="549"/>
      <c r="S144" s="554"/>
      <c r="T144" s="554"/>
      <c r="U144" s="554"/>
      <c r="V144" s="554"/>
      <c r="W144" s="554"/>
      <c r="X144" s="554"/>
      <c r="Y144" s="554"/>
      <c r="Z144" s="554"/>
      <c r="AA144" s="554"/>
      <c r="AB144" s="554"/>
      <c r="AC144" s="554"/>
      <c r="AD144" s="554"/>
      <c r="AE144" s="554"/>
      <c r="AF144" s="554"/>
      <c r="AG144" s="554"/>
      <c r="AH144" s="554"/>
      <c r="AI144" s="554"/>
      <c r="AJ144" s="554"/>
      <c r="AK144" s="554"/>
      <c r="AL144" s="554"/>
      <c r="AM144" s="554"/>
      <c r="AN144" s="554"/>
      <c r="AO144" s="554"/>
      <c r="AP144" s="554"/>
      <c r="AQ144" s="433" t="s">
        <v>98</v>
      </c>
      <c r="AR144" s="433"/>
      <c r="AS144" s="433"/>
      <c r="AT144" s="433"/>
      <c r="AU144" s="538"/>
      <c r="AV144" s="538"/>
      <c r="AW144" s="538"/>
      <c r="AX144" s="538"/>
      <c r="AY144" s="538"/>
      <c r="AZ144" s="538"/>
      <c r="BA144" s="538"/>
      <c r="BB144" s="538"/>
      <c r="BC144" s="538"/>
      <c r="BD144" s="538"/>
      <c r="BE144" s="538"/>
      <c r="BF144" s="538"/>
      <c r="BG144" s="538"/>
    </row>
    <row r="145" spans="1:60" s="14" customFormat="1" ht="8.1" customHeight="1">
      <c r="A145" s="549"/>
      <c r="B145" s="549"/>
      <c r="C145" s="549"/>
      <c r="D145" s="549"/>
      <c r="E145" s="549"/>
      <c r="F145" s="549"/>
      <c r="G145" s="549"/>
      <c r="H145" s="549"/>
      <c r="I145" s="549"/>
      <c r="J145" s="549"/>
      <c r="K145" s="549"/>
      <c r="L145" s="549"/>
      <c r="M145" s="549"/>
      <c r="N145" s="549"/>
      <c r="O145" s="549"/>
      <c r="P145" s="549"/>
      <c r="Q145" s="549"/>
      <c r="R145" s="549"/>
      <c r="S145" s="555"/>
      <c r="T145" s="555"/>
      <c r="U145" s="555"/>
      <c r="V145" s="555"/>
      <c r="W145" s="555"/>
      <c r="X145" s="555"/>
      <c r="Y145" s="555"/>
      <c r="Z145" s="555"/>
      <c r="AA145" s="555"/>
      <c r="AB145" s="555"/>
      <c r="AC145" s="555"/>
      <c r="AD145" s="555"/>
      <c r="AE145" s="555"/>
      <c r="AF145" s="555"/>
      <c r="AG145" s="555"/>
      <c r="AH145" s="555"/>
      <c r="AI145" s="555"/>
      <c r="AJ145" s="555"/>
      <c r="AK145" s="555"/>
      <c r="AL145" s="555"/>
      <c r="AM145" s="555"/>
      <c r="AN145" s="555"/>
      <c r="AO145" s="555"/>
      <c r="AP145" s="555"/>
      <c r="AQ145" s="433"/>
      <c r="AR145" s="433"/>
      <c r="AS145" s="433"/>
      <c r="AT145" s="433"/>
      <c r="AU145" s="539"/>
      <c r="AV145" s="539"/>
      <c r="AW145" s="539"/>
      <c r="AX145" s="539"/>
      <c r="AY145" s="539"/>
      <c r="AZ145" s="539"/>
      <c r="BA145" s="539"/>
      <c r="BB145" s="539"/>
      <c r="BC145" s="539"/>
      <c r="BD145" s="539"/>
      <c r="BE145" s="539"/>
      <c r="BF145" s="539"/>
      <c r="BG145" s="539"/>
    </row>
    <row r="146" spans="1:60" s="14" customFormat="1" ht="8.1" customHeight="1"/>
    <row r="147" spans="1:60" s="14" customFormat="1" ht="8.1" customHeight="1">
      <c r="A147" s="240" t="s">
        <v>115</v>
      </c>
      <c r="B147" s="240"/>
      <c r="C147" s="240"/>
      <c r="D147" s="240"/>
      <c r="E147" s="240"/>
      <c r="F147" s="240"/>
      <c r="G147" s="240"/>
      <c r="H147" s="240"/>
      <c r="I147" s="240"/>
      <c r="J147" s="240"/>
      <c r="K147" s="240"/>
      <c r="L147" s="240"/>
      <c r="M147" s="545"/>
      <c r="N147" s="545"/>
      <c r="O147" s="545"/>
      <c r="P147" s="545"/>
      <c r="Q147" s="545"/>
      <c r="R147" s="545"/>
      <c r="S147" s="545"/>
      <c r="T147" s="545"/>
      <c r="U147" s="545"/>
      <c r="V147" s="545"/>
      <c r="W147" s="545"/>
      <c r="X147" s="545"/>
      <c r="Y147" s="545"/>
      <c r="Z147" s="545"/>
      <c r="AA147" s="545"/>
      <c r="AB147" s="545"/>
      <c r="AC147" s="545"/>
      <c r="AD147" s="545"/>
      <c r="AE147" s="545"/>
      <c r="AF147" s="545"/>
      <c r="AG147" s="545"/>
      <c r="AH147" s="545"/>
      <c r="AI147" s="545"/>
      <c r="AJ147" s="545"/>
      <c r="AK147" s="545"/>
      <c r="AL147" s="433" t="s">
        <v>113</v>
      </c>
      <c r="AM147" s="433"/>
      <c r="AN147" s="544"/>
      <c r="AO147" s="540"/>
      <c r="AP147" s="541"/>
      <c r="AQ147" s="547" t="s">
        <v>114</v>
      </c>
      <c r="AR147" s="548"/>
      <c r="AS147" s="544"/>
      <c r="AT147" s="540"/>
      <c r="AU147" s="541"/>
      <c r="AV147" s="547" t="s">
        <v>116</v>
      </c>
      <c r="AW147" s="548"/>
      <c r="AX147" s="548"/>
      <c r="AY147" s="544"/>
      <c r="AZ147" s="540"/>
      <c r="BA147" s="541"/>
      <c r="BB147" s="334" t="s">
        <v>117</v>
      </c>
      <c r="BC147" s="335"/>
      <c r="BD147" s="335"/>
      <c r="BE147" s="336"/>
      <c r="BF147" s="540"/>
      <c r="BG147" s="541"/>
      <c r="BH147" s="35"/>
    </row>
    <row r="148" spans="1:60" s="14" customFormat="1" ht="8.1" customHeight="1">
      <c r="A148" s="240"/>
      <c r="B148" s="240"/>
      <c r="C148" s="240"/>
      <c r="D148" s="240"/>
      <c r="E148" s="240"/>
      <c r="F148" s="240"/>
      <c r="G148" s="240"/>
      <c r="H148" s="240"/>
      <c r="I148" s="240"/>
      <c r="J148" s="240"/>
      <c r="K148" s="240"/>
      <c r="L148" s="240"/>
      <c r="M148" s="546"/>
      <c r="N148" s="546"/>
      <c r="O148" s="546"/>
      <c r="P148" s="546"/>
      <c r="Q148" s="546"/>
      <c r="R148" s="546"/>
      <c r="S148" s="546"/>
      <c r="T148" s="546"/>
      <c r="U148" s="546"/>
      <c r="V148" s="546"/>
      <c r="W148" s="546"/>
      <c r="X148" s="546"/>
      <c r="Y148" s="546"/>
      <c r="Z148" s="546"/>
      <c r="AA148" s="546"/>
      <c r="AB148" s="546"/>
      <c r="AC148" s="546"/>
      <c r="AD148" s="546"/>
      <c r="AE148" s="546"/>
      <c r="AF148" s="546"/>
      <c r="AG148" s="546"/>
      <c r="AH148" s="546"/>
      <c r="AI148" s="546"/>
      <c r="AJ148" s="546"/>
      <c r="AK148" s="546"/>
      <c r="AL148" s="433"/>
      <c r="AM148" s="433"/>
      <c r="AN148" s="544"/>
      <c r="AO148" s="542"/>
      <c r="AP148" s="543"/>
      <c r="AQ148" s="547"/>
      <c r="AR148" s="548"/>
      <c r="AS148" s="544"/>
      <c r="AT148" s="542"/>
      <c r="AU148" s="543"/>
      <c r="AV148" s="547"/>
      <c r="AW148" s="548"/>
      <c r="AX148" s="548"/>
      <c r="AY148" s="544"/>
      <c r="AZ148" s="542"/>
      <c r="BA148" s="543"/>
      <c r="BB148" s="334"/>
      <c r="BC148" s="335"/>
      <c r="BD148" s="335"/>
      <c r="BE148" s="336"/>
      <c r="BF148" s="542"/>
      <c r="BG148" s="543"/>
    </row>
    <row r="149" spans="1:60" s="14" customFormat="1" ht="8.1" customHeight="1"/>
    <row r="150" spans="1:60" s="14" customFormat="1" ht="8.1" customHeight="1">
      <c r="A150" s="549" t="s">
        <v>119</v>
      </c>
      <c r="B150" s="549"/>
      <c r="C150" s="549"/>
      <c r="D150" s="549"/>
      <c r="E150" s="549"/>
      <c r="F150" s="549"/>
      <c r="G150" s="549"/>
      <c r="H150" s="549"/>
      <c r="I150" s="549"/>
      <c r="J150" s="549"/>
      <c r="K150" s="549"/>
      <c r="L150" s="549"/>
      <c r="M150" s="549"/>
      <c r="N150" s="550"/>
      <c r="O150" s="550"/>
      <c r="P150" s="550"/>
      <c r="Q150" s="550"/>
      <c r="R150" s="550"/>
      <c r="S150" s="550"/>
      <c r="T150" s="550"/>
      <c r="U150" s="550"/>
      <c r="V150" s="550"/>
      <c r="W150" s="550"/>
      <c r="X150" s="550"/>
      <c r="Y150" s="550"/>
      <c r="Z150" s="550"/>
      <c r="AA150" s="550"/>
      <c r="AB150" s="550"/>
      <c r="AC150" s="550"/>
      <c r="AD150" s="550"/>
      <c r="AE150" s="550"/>
      <c r="AF150" s="550"/>
      <c r="AG150" s="550"/>
      <c r="AH150" s="550"/>
      <c r="AI150" s="550"/>
      <c r="AJ150" s="550"/>
      <c r="AK150" s="550"/>
      <c r="AL150" s="550"/>
      <c r="AM150" s="550"/>
      <c r="AN150" s="550"/>
      <c r="AO150" s="550"/>
      <c r="AP150" s="433" t="s">
        <v>120</v>
      </c>
      <c r="AQ150" s="433"/>
      <c r="AR150" s="433"/>
      <c r="AS150" s="433"/>
      <c r="AT150" s="433"/>
      <c r="AU150" s="433"/>
      <c r="AV150" s="552"/>
      <c r="AW150" s="552"/>
      <c r="AX150" s="552"/>
      <c r="AY150" s="552"/>
      <c r="AZ150" s="552"/>
      <c r="BA150" s="552"/>
      <c r="BB150" s="552"/>
      <c r="BC150" s="552"/>
      <c r="BD150" s="552"/>
      <c r="BE150" s="552"/>
      <c r="BF150" s="552"/>
      <c r="BG150" s="552"/>
    </row>
    <row r="151" spans="1:60" s="14" customFormat="1" ht="8.1" customHeight="1">
      <c r="A151" s="549"/>
      <c r="B151" s="549"/>
      <c r="C151" s="549"/>
      <c r="D151" s="549"/>
      <c r="E151" s="549"/>
      <c r="F151" s="549"/>
      <c r="G151" s="549"/>
      <c r="H151" s="549"/>
      <c r="I151" s="549"/>
      <c r="J151" s="549"/>
      <c r="K151" s="549"/>
      <c r="L151" s="549"/>
      <c r="M151" s="549"/>
      <c r="N151" s="551"/>
      <c r="O151" s="551"/>
      <c r="P151" s="551"/>
      <c r="Q151" s="551"/>
      <c r="R151" s="551"/>
      <c r="S151" s="551"/>
      <c r="T151" s="551"/>
      <c r="U151" s="551"/>
      <c r="V151" s="551"/>
      <c r="W151" s="551"/>
      <c r="X151" s="551"/>
      <c r="Y151" s="551"/>
      <c r="Z151" s="551"/>
      <c r="AA151" s="551"/>
      <c r="AB151" s="551"/>
      <c r="AC151" s="551"/>
      <c r="AD151" s="551"/>
      <c r="AE151" s="551"/>
      <c r="AF151" s="551"/>
      <c r="AG151" s="551"/>
      <c r="AH151" s="551"/>
      <c r="AI151" s="551"/>
      <c r="AJ151" s="551"/>
      <c r="AK151" s="551"/>
      <c r="AL151" s="551"/>
      <c r="AM151" s="551"/>
      <c r="AN151" s="551"/>
      <c r="AO151" s="551"/>
      <c r="AP151" s="433"/>
      <c r="AQ151" s="433"/>
      <c r="AR151" s="433"/>
      <c r="AS151" s="433"/>
      <c r="AT151" s="433"/>
      <c r="AU151" s="433"/>
      <c r="AV151" s="553"/>
      <c r="AW151" s="553"/>
      <c r="AX151" s="553"/>
      <c r="AY151" s="553"/>
      <c r="AZ151" s="553"/>
      <c r="BA151" s="553"/>
      <c r="BB151" s="553"/>
      <c r="BC151" s="553"/>
      <c r="BD151" s="553"/>
      <c r="BE151" s="553"/>
      <c r="BF151" s="553"/>
      <c r="BG151" s="553"/>
    </row>
    <row r="152" spans="1:60" s="14" customFormat="1" ht="8.1" customHeight="1"/>
    <row r="153" spans="1:60" s="14" customFormat="1" ht="8.1" customHeight="1">
      <c r="A153" s="549" t="s">
        <v>121</v>
      </c>
      <c r="B153" s="549"/>
      <c r="C153" s="549"/>
      <c r="D153" s="549"/>
      <c r="E153" s="549"/>
      <c r="F153" s="549"/>
      <c r="G153" s="549"/>
      <c r="H153" s="549"/>
      <c r="I153" s="549"/>
      <c r="J153" s="549"/>
      <c r="K153" s="549"/>
      <c r="L153" s="549"/>
      <c r="M153" s="229"/>
      <c r="N153" s="229"/>
      <c r="O153" s="229"/>
      <c r="P153" s="289" t="s">
        <v>122</v>
      </c>
      <c r="Q153" s="229"/>
      <c r="R153" s="229"/>
      <c r="S153" s="229"/>
      <c r="T153" s="289" t="s">
        <v>122</v>
      </c>
      <c r="U153" s="290"/>
      <c r="V153" s="290"/>
      <c r="W153" s="290"/>
      <c r="X153" s="290"/>
      <c r="AB153" s="343" t="s">
        <v>123</v>
      </c>
      <c r="AC153" s="343"/>
      <c r="AD153" s="343"/>
      <c r="AE153" s="343"/>
      <c r="AF153" s="343"/>
      <c r="AG153" s="343"/>
      <c r="AH153" s="343"/>
      <c r="AI153" s="343"/>
      <c r="AJ153" s="343"/>
      <c r="AK153" s="343"/>
      <c r="AL153" s="343"/>
      <c r="AM153" s="229"/>
      <c r="AN153" s="229"/>
      <c r="AO153" s="229"/>
      <c r="AP153" s="289" t="s">
        <v>122</v>
      </c>
      <c r="AQ153" s="229"/>
      <c r="AR153" s="229"/>
      <c r="AS153" s="229"/>
      <c r="AT153" s="289" t="s">
        <v>122</v>
      </c>
      <c r="AU153" s="290"/>
      <c r="AV153" s="290"/>
      <c r="AW153" s="290"/>
      <c r="AX153" s="290"/>
    </row>
    <row r="154" spans="1:60" s="14" customFormat="1" ht="8.1" customHeight="1">
      <c r="A154" s="549"/>
      <c r="B154" s="549"/>
      <c r="C154" s="549"/>
      <c r="D154" s="549"/>
      <c r="E154" s="549"/>
      <c r="F154" s="549"/>
      <c r="G154" s="549"/>
      <c r="H154" s="549"/>
      <c r="I154" s="549"/>
      <c r="J154" s="549"/>
      <c r="K154" s="549"/>
      <c r="L154" s="549"/>
      <c r="M154" s="230"/>
      <c r="N154" s="230"/>
      <c r="O154" s="230"/>
      <c r="P154" s="289"/>
      <c r="Q154" s="230"/>
      <c r="R154" s="230"/>
      <c r="S154" s="230"/>
      <c r="T154" s="289"/>
      <c r="U154" s="291"/>
      <c r="V154" s="291"/>
      <c r="W154" s="291"/>
      <c r="X154" s="291"/>
      <c r="AB154" s="343"/>
      <c r="AC154" s="343"/>
      <c r="AD154" s="343"/>
      <c r="AE154" s="343"/>
      <c r="AF154" s="343"/>
      <c r="AG154" s="343"/>
      <c r="AH154" s="343"/>
      <c r="AI154" s="343"/>
      <c r="AJ154" s="343"/>
      <c r="AK154" s="343"/>
      <c r="AL154" s="343"/>
      <c r="AM154" s="230"/>
      <c r="AN154" s="230"/>
      <c r="AO154" s="230"/>
      <c r="AP154" s="289"/>
      <c r="AQ154" s="230"/>
      <c r="AR154" s="230"/>
      <c r="AS154" s="230"/>
      <c r="AT154" s="289"/>
      <c r="AU154" s="291"/>
      <c r="AV154" s="291"/>
      <c r="AW154" s="291"/>
      <c r="AX154" s="291"/>
    </row>
    <row r="155" spans="1:60" s="14" customFormat="1" ht="8.1" customHeight="1"/>
    <row r="156" spans="1:60" s="14" customFormat="1" ht="8.1" customHeight="1">
      <c r="A156" s="240" t="s">
        <v>124</v>
      </c>
      <c r="B156" s="240"/>
      <c r="C156" s="240"/>
      <c r="D156" s="240"/>
      <c r="E156" s="240"/>
      <c r="F156" s="240"/>
      <c r="G156" s="240"/>
      <c r="H156" s="240"/>
      <c r="I156" s="240"/>
      <c r="J156" s="240"/>
      <c r="K156" s="240"/>
      <c r="L156" s="240"/>
      <c r="M156" s="240"/>
      <c r="N156" s="240"/>
      <c r="O156" s="240"/>
      <c r="P156" s="240"/>
      <c r="Q156" s="240"/>
      <c r="R156" s="240"/>
      <c r="S156" s="240"/>
      <c r="T156" s="240"/>
      <c r="U156" s="606">
        <v>26</v>
      </c>
      <c r="V156" s="606"/>
      <c r="W156" s="606"/>
      <c r="X156" s="606"/>
    </row>
    <row r="157" spans="1:60" s="14" customFormat="1" ht="8.1" customHeight="1">
      <c r="A157" s="240"/>
      <c r="B157" s="240"/>
      <c r="C157" s="240"/>
      <c r="D157" s="240"/>
      <c r="E157" s="240"/>
      <c r="F157" s="240"/>
      <c r="G157" s="240"/>
      <c r="H157" s="240"/>
      <c r="I157" s="240"/>
      <c r="J157" s="240"/>
      <c r="K157" s="240"/>
      <c r="L157" s="240"/>
      <c r="M157" s="240"/>
      <c r="N157" s="240"/>
      <c r="O157" s="240"/>
      <c r="P157" s="240"/>
      <c r="Q157" s="240"/>
      <c r="R157" s="240"/>
      <c r="S157" s="240"/>
      <c r="T157" s="240"/>
      <c r="U157" s="607"/>
      <c r="V157" s="607"/>
      <c r="W157" s="607"/>
      <c r="X157" s="607"/>
    </row>
    <row r="158" spans="1:60" s="14" customFormat="1" ht="8.1" customHeight="1"/>
    <row r="159" spans="1:60" s="14" customFormat="1" ht="8.1" customHeight="1">
      <c r="A159" s="278" t="s">
        <v>125</v>
      </c>
      <c r="B159" s="278"/>
      <c r="C159" s="278"/>
      <c r="D159" s="278"/>
      <c r="E159" s="278"/>
      <c r="F159" s="278"/>
      <c r="G159" s="278"/>
      <c r="H159" s="278"/>
      <c r="I159" s="278"/>
      <c r="J159" s="278"/>
      <c r="K159" s="278"/>
      <c r="L159" s="278"/>
      <c r="M159" s="278"/>
      <c r="N159" s="278"/>
      <c r="O159" s="278"/>
      <c r="P159" s="278"/>
      <c r="Q159" s="278"/>
      <c r="R159" s="278"/>
      <c r="S159" s="278"/>
      <c r="T159" s="278"/>
      <c r="U159" s="278"/>
      <c r="V159" s="278"/>
      <c r="W159" s="278"/>
      <c r="X159" s="278"/>
      <c r="Y159" s="278"/>
      <c r="Z159" s="278"/>
      <c r="AA159" s="278"/>
      <c r="AB159" s="278"/>
      <c r="AC159" s="278"/>
      <c r="AD159" s="278"/>
      <c r="AE159" s="278"/>
      <c r="AF159" s="278"/>
      <c r="AG159" s="278"/>
      <c r="AH159" s="278"/>
      <c r="AI159" s="278"/>
      <c r="AJ159" s="278"/>
      <c r="AK159" s="278"/>
      <c r="AL159" s="278"/>
      <c r="AM159" s="278"/>
      <c r="AN159" s="278"/>
      <c r="AO159" s="278"/>
      <c r="AP159" s="278"/>
      <c r="AQ159" s="278"/>
      <c r="AR159" s="278"/>
      <c r="AS159" s="278"/>
      <c r="AT159" s="278"/>
      <c r="AU159" s="278"/>
      <c r="AV159" s="278"/>
      <c r="AW159" s="278"/>
      <c r="AX159" s="278"/>
      <c r="AY159" s="278"/>
      <c r="AZ159" s="278"/>
      <c r="BA159" s="278"/>
      <c r="BB159" s="278"/>
      <c r="BC159" s="278"/>
      <c r="BD159" s="278"/>
      <c r="BE159" s="278"/>
      <c r="BF159" s="278"/>
      <c r="BG159" s="278"/>
    </row>
    <row r="160" spans="1:60" s="14" customFormat="1" ht="8.1" customHeight="1">
      <c r="A160" s="278"/>
      <c r="B160" s="278"/>
      <c r="C160" s="278"/>
      <c r="D160" s="278"/>
      <c r="E160" s="278"/>
      <c r="F160" s="278"/>
      <c r="G160" s="278"/>
      <c r="H160" s="278"/>
      <c r="I160" s="278"/>
      <c r="J160" s="278"/>
      <c r="K160" s="278"/>
      <c r="L160" s="278"/>
      <c r="M160" s="278"/>
      <c r="N160" s="278"/>
      <c r="O160" s="278"/>
      <c r="P160" s="278"/>
      <c r="Q160" s="278"/>
      <c r="R160" s="278"/>
      <c r="S160" s="278"/>
      <c r="T160" s="278"/>
      <c r="U160" s="278"/>
      <c r="V160" s="278"/>
      <c r="W160" s="278"/>
      <c r="X160" s="278"/>
      <c r="Y160" s="278"/>
      <c r="Z160" s="278"/>
      <c r="AA160" s="278"/>
      <c r="AB160" s="278"/>
      <c r="AC160" s="278"/>
      <c r="AD160" s="278"/>
      <c r="AE160" s="278"/>
      <c r="AF160" s="278"/>
      <c r="AG160" s="278"/>
      <c r="AH160" s="278"/>
      <c r="AI160" s="278"/>
      <c r="AJ160" s="278"/>
      <c r="AK160" s="278"/>
      <c r="AL160" s="278"/>
      <c r="AM160" s="278"/>
      <c r="AN160" s="278"/>
      <c r="AO160" s="278"/>
      <c r="AP160" s="278"/>
      <c r="AQ160" s="278"/>
      <c r="AR160" s="278"/>
      <c r="AS160" s="278"/>
      <c r="AT160" s="278"/>
      <c r="AU160" s="278"/>
      <c r="AV160" s="278"/>
      <c r="AW160" s="278"/>
      <c r="AX160" s="278"/>
      <c r="AY160" s="278"/>
      <c r="AZ160" s="278"/>
      <c r="BA160" s="278"/>
      <c r="BB160" s="278"/>
      <c r="BC160" s="278"/>
      <c r="BD160" s="278"/>
      <c r="BE160" s="278"/>
      <c r="BF160" s="278"/>
      <c r="BG160" s="278"/>
    </row>
    <row r="161" spans="1:55" s="14" customFormat="1" ht="8.1" customHeight="1"/>
    <row r="162" spans="1:55" s="14" customFormat="1" ht="8.1" customHeight="1">
      <c r="A162" s="240"/>
      <c r="B162" s="240"/>
      <c r="C162" s="240"/>
      <c r="D162" s="240"/>
      <c r="E162" s="240"/>
      <c r="F162" s="240"/>
      <c r="G162" s="240"/>
      <c r="H162" s="240"/>
      <c r="I162" s="240"/>
      <c r="J162" s="240"/>
      <c r="K162" s="240"/>
      <c r="L162" s="240"/>
      <c r="M162" s="240"/>
      <c r="N162" s="240"/>
      <c r="O162" s="240"/>
      <c r="P162" s="240"/>
      <c r="Q162" s="240"/>
    </row>
    <row r="163" spans="1:55" s="14" customFormat="1" ht="8.1" customHeight="1">
      <c r="A163" s="240"/>
      <c r="B163" s="240"/>
      <c r="C163" s="240"/>
      <c r="D163" s="240"/>
      <c r="E163" s="240"/>
      <c r="F163" s="240"/>
      <c r="G163" s="240"/>
      <c r="H163" s="240"/>
      <c r="I163" s="240"/>
      <c r="J163" s="240"/>
      <c r="K163" s="240"/>
      <c r="L163" s="240"/>
      <c r="M163" s="240"/>
      <c r="N163" s="240"/>
      <c r="O163" s="240"/>
      <c r="P163" s="240"/>
      <c r="Q163" s="240"/>
    </row>
    <row r="164" spans="1:55" s="14" customFormat="1" ht="8.1" customHeight="1">
      <c r="AL164" s="514" t="s">
        <v>126</v>
      </c>
      <c r="AM164" s="515"/>
      <c r="AN164" s="515"/>
      <c r="AO164" s="515"/>
      <c r="AP164" s="515"/>
      <c r="AQ164" s="515"/>
      <c r="AR164" s="515"/>
      <c r="AS164" s="515"/>
      <c r="AT164" s="516"/>
      <c r="AU164" s="514" t="s">
        <v>127</v>
      </c>
      <c r="AV164" s="515"/>
      <c r="AW164" s="515"/>
      <c r="AX164" s="515"/>
      <c r="AY164" s="515"/>
      <c r="AZ164" s="515"/>
      <c r="BA164" s="515"/>
      <c r="BB164" s="515"/>
      <c r="BC164" s="516"/>
    </row>
    <row r="165" spans="1:55" s="14" customFormat="1" ht="8.1" customHeight="1">
      <c r="AL165" s="517"/>
      <c r="AM165" s="518"/>
      <c r="AN165" s="518"/>
      <c r="AO165" s="518"/>
      <c r="AP165" s="518"/>
      <c r="AQ165" s="518"/>
      <c r="AR165" s="518"/>
      <c r="AS165" s="518"/>
      <c r="AT165" s="519"/>
      <c r="AU165" s="517"/>
      <c r="AV165" s="518"/>
      <c r="AW165" s="518"/>
      <c r="AX165" s="518"/>
      <c r="AY165" s="518"/>
      <c r="AZ165" s="518"/>
      <c r="BA165" s="518"/>
      <c r="BB165" s="518"/>
      <c r="BC165" s="519"/>
    </row>
    <row r="166" spans="1:55" s="14" customFormat="1" ht="8.1" customHeight="1">
      <c r="AL166" s="517"/>
      <c r="AM166" s="518"/>
      <c r="AN166" s="518"/>
      <c r="AO166" s="518"/>
      <c r="AP166" s="518"/>
      <c r="AQ166" s="518"/>
      <c r="AR166" s="518"/>
      <c r="AS166" s="518"/>
      <c r="AT166" s="519"/>
      <c r="AU166" s="517"/>
      <c r="AV166" s="518"/>
      <c r="AW166" s="518"/>
      <c r="AX166" s="518"/>
      <c r="AY166" s="518"/>
      <c r="AZ166" s="518"/>
      <c r="BA166" s="518"/>
      <c r="BB166" s="518"/>
      <c r="BC166" s="519"/>
    </row>
    <row r="167" spans="1:55" s="26" customFormat="1" ht="12" customHeight="1">
      <c r="E167" s="304" t="s">
        <v>129</v>
      </c>
      <c r="F167" s="304"/>
      <c r="G167" s="304"/>
      <c r="H167" s="304"/>
      <c r="I167" s="304"/>
      <c r="J167" s="304"/>
      <c r="K167" s="268" t="s">
        <v>128</v>
      </c>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268"/>
      <c r="AL167" s="305">
        <f>AI424</f>
        <v>0</v>
      </c>
      <c r="AM167" s="305"/>
      <c r="AN167" s="305"/>
      <c r="AO167" s="305"/>
      <c r="AP167" s="305"/>
      <c r="AQ167" s="305"/>
      <c r="AR167" s="305"/>
      <c r="AS167" s="305"/>
      <c r="AT167" s="305"/>
      <c r="AU167" s="305">
        <f>AT424</f>
        <v>0</v>
      </c>
      <c r="AV167" s="305"/>
      <c r="AW167" s="305"/>
      <c r="AX167" s="305"/>
      <c r="AY167" s="305"/>
      <c r="AZ167" s="305"/>
      <c r="BA167" s="305"/>
      <c r="BB167" s="305"/>
      <c r="BC167" s="305"/>
    </row>
    <row r="168" spans="1:55" s="26" customFormat="1" ht="12" customHeight="1">
      <c r="E168" s="304"/>
      <c r="F168" s="304"/>
      <c r="G168" s="304"/>
      <c r="H168" s="304"/>
      <c r="I168" s="304"/>
      <c r="J168" s="304"/>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268"/>
      <c r="AL168" s="305"/>
      <c r="AM168" s="305"/>
      <c r="AN168" s="305"/>
      <c r="AO168" s="305"/>
      <c r="AP168" s="305"/>
      <c r="AQ168" s="305"/>
      <c r="AR168" s="305"/>
      <c r="AS168" s="305"/>
      <c r="AT168" s="305"/>
      <c r="AU168" s="305"/>
      <c r="AV168" s="305"/>
      <c r="AW168" s="305"/>
      <c r="AX168" s="305"/>
      <c r="AY168" s="305"/>
      <c r="AZ168" s="305"/>
      <c r="BA168" s="305"/>
      <c r="BB168" s="305"/>
      <c r="BC168" s="305"/>
    </row>
    <row r="169" spans="1:55" s="26" customFormat="1" ht="12" customHeight="1">
      <c r="E169" s="304"/>
      <c r="F169" s="304"/>
      <c r="G169" s="304"/>
      <c r="H169" s="304"/>
      <c r="I169" s="304"/>
      <c r="J169" s="304"/>
      <c r="K169" s="268"/>
      <c r="L169" s="268"/>
      <c r="M169" s="268"/>
      <c r="N169" s="268"/>
      <c r="O169" s="268"/>
      <c r="P169" s="268"/>
      <c r="Q169" s="268"/>
      <c r="R169" s="268"/>
      <c r="S169" s="268"/>
      <c r="T169" s="268"/>
      <c r="U169" s="268"/>
      <c r="V169" s="268"/>
      <c r="W169" s="268"/>
      <c r="X169" s="268"/>
      <c r="Y169" s="268"/>
      <c r="Z169" s="268"/>
      <c r="AA169" s="268"/>
      <c r="AB169" s="268"/>
      <c r="AC169" s="268"/>
      <c r="AD169" s="268"/>
      <c r="AE169" s="268"/>
      <c r="AF169" s="268"/>
      <c r="AG169" s="268"/>
      <c r="AH169" s="268"/>
      <c r="AI169" s="268"/>
      <c r="AJ169" s="268"/>
      <c r="AK169" s="268"/>
      <c r="AL169" s="305"/>
      <c r="AM169" s="305"/>
      <c r="AN169" s="305"/>
      <c r="AO169" s="305"/>
      <c r="AP169" s="305"/>
      <c r="AQ169" s="305"/>
      <c r="AR169" s="305"/>
      <c r="AS169" s="305"/>
      <c r="AT169" s="305"/>
      <c r="AU169" s="305"/>
      <c r="AV169" s="305"/>
      <c r="AW169" s="305"/>
      <c r="AX169" s="305"/>
      <c r="AY169" s="305"/>
      <c r="AZ169" s="305"/>
      <c r="BA169" s="305"/>
      <c r="BB169" s="305"/>
      <c r="BC169" s="305"/>
    </row>
    <row r="170" spans="1:55" s="26" customFormat="1" ht="12" customHeight="1">
      <c r="E170" s="304" t="s">
        <v>129</v>
      </c>
      <c r="F170" s="304"/>
      <c r="G170" s="304"/>
      <c r="H170" s="304"/>
      <c r="I170" s="304"/>
      <c r="J170" s="304"/>
      <c r="K170" s="268" t="s">
        <v>131</v>
      </c>
      <c r="L170" s="268"/>
      <c r="M170" s="268"/>
      <c r="N170" s="268"/>
      <c r="O170" s="268"/>
      <c r="P170" s="268"/>
      <c r="Q170" s="268"/>
      <c r="R170" s="268"/>
      <c r="S170" s="268"/>
      <c r="T170" s="268"/>
      <c r="U170" s="268"/>
      <c r="V170" s="268"/>
      <c r="W170" s="268"/>
      <c r="X170" s="268"/>
      <c r="Y170" s="268"/>
      <c r="Z170" s="268"/>
      <c r="AA170" s="268"/>
      <c r="AB170" s="268"/>
      <c r="AC170" s="268"/>
      <c r="AD170" s="268"/>
      <c r="AE170" s="268"/>
      <c r="AF170" s="268"/>
      <c r="AG170" s="268"/>
      <c r="AH170" s="268"/>
      <c r="AI170" s="268"/>
      <c r="AJ170" s="268"/>
      <c r="AK170" s="268"/>
      <c r="AL170" s="305">
        <f>AI394</f>
        <v>0</v>
      </c>
      <c r="AM170" s="305"/>
      <c r="AN170" s="305"/>
      <c r="AO170" s="305"/>
      <c r="AP170" s="305"/>
      <c r="AQ170" s="305"/>
      <c r="AR170" s="305"/>
      <c r="AS170" s="305"/>
      <c r="AT170" s="305"/>
      <c r="AU170" s="305">
        <f>AT394</f>
        <v>0</v>
      </c>
      <c r="AV170" s="305"/>
      <c r="AW170" s="305"/>
      <c r="AX170" s="305"/>
      <c r="AY170" s="305"/>
      <c r="AZ170" s="305"/>
      <c r="BA170" s="305"/>
      <c r="BB170" s="305"/>
      <c r="BC170" s="305"/>
    </row>
    <row r="171" spans="1:55" s="26" customFormat="1" ht="12" customHeight="1">
      <c r="E171" s="304"/>
      <c r="F171" s="304"/>
      <c r="G171" s="304"/>
      <c r="H171" s="304"/>
      <c r="I171" s="304"/>
      <c r="J171" s="304"/>
      <c r="K171" s="268"/>
      <c r="L171" s="268"/>
      <c r="M171" s="268"/>
      <c r="N171" s="268"/>
      <c r="O171" s="268"/>
      <c r="P171" s="268"/>
      <c r="Q171" s="268"/>
      <c r="R171" s="268"/>
      <c r="S171" s="268"/>
      <c r="T171" s="268"/>
      <c r="U171" s="268"/>
      <c r="V171" s="268"/>
      <c r="W171" s="268"/>
      <c r="X171" s="268"/>
      <c r="Y171" s="268"/>
      <c r="Z171" s="268"/>
      <c r="AA171" s="268"/>
      <c r="AB171" s="268"/>
      <c r="AC171" s="268"/>
      <c r="AD171" s="268"/>
      <c r="AE171" s="268"/>
      <c r="AF171" s="268"/>
      <c r="AG171" s="268"/>
      <c r="AH171" s="268"/>
      <c r="AI171" s="268"/>
      <c r="AJ171" s="268"/>
      <c r="AK171" s="268"/>
      <c r="AL171" s="305"/>
      <c r="AM171" s="305"/>
      <c r="AN171" s="305"/>
      <c r="AO171" s="305"/>
      <c r="AP171" s="305"/>
      <c r="AQ171" s="305"/>
      <c r="AR171" s="305"/>
      <c r="AS171" s="305"/>
      <c r="AT171" s="305"/>
      <c r="AU171" s="305"/>
      <c r="AV171" s="305"/>
      <c r="AW171" s="305"/>
      <c r="AX171" s="305"/>
      <c r="AY171" s="305"/>
      <c r="AZ171" s="305"/>
      <c r="BA171" s="305"/>
      <c r="BB171" s="305"/>
      <c r="BC171" s="305"/>
    </row>
    <row r="172" spans="1:55" s="26" customFormat="1" ht="12" customHeight="1">
      <c r="E172" s="304"/>
      <c r="F172" s="304"/>
      <c r="G172" s="304"/>
      <c r="H172" s="304"/>
      <c r="I172" s="304"/>
      <c r="J172" s="304"/>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c r="AG172" s="268"/>
      <c r="AH172" s="268"/>
      <c r="AI172" s="268"/>
      <c r="AJ172" s="268"/>
      <c r="AK172" s="268"/>
      <c r="AL172" s="305"/>
      <c r="AM172" s="305"/>
      <c r="AN172" s="305"/>
      <c r="AO172" s="305"/>
      <c r="AP172" s="305"/>
      <c r="AQ172" s="305"/>
      <c r="AR172" s="305"/>
      <c r="AS172" s="305"/>
      <c r="AT172" s="305"/>
      <c r="AU172" s="305"/>
      <c r="AV172" s="305"/>
      <c r="AW172" s="305"/>
      <c r="AX172" s="305"/>
      <c r="AY172" s="305"/>
      <c r="AZ172" s="305"/>
      <c r="BA172" s="305"/>
      <c r="BB172" s="305"/>
      <c r="BC172" s="305"/>
    </row>
    <row r="173" spans="1:55" s="26" customFormat="1" ht="12" customHeight="1">
      <c r="E173" s="304" t="s">
        <v>129</v>
      </c>
      <c r="F173" s="304"/>
      <c r="G173" s="304"/>
      <c r="H173" s="304"/>
      <c r="I173" s="304"/>
      <c r="J173" s="304"/>
      <c r="K173" s="268" t="s">
        <v>132</v>
      </c>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c r="AG173" s="268"/>
      <c r="AH173" s="268"/>
      <c r="AI173" s="268"/>
      <c r="AJ173" s="268"/>
      <c r="AK173" s="268"/>
      <c r="AL173" s="305">
        <f>AI453</f>
        <v>50.095384615384624</v>
      </c>
      <c r="AM173" s="305"/>
      <c r="AN173" s="305"/>
      <c r="AO173" s="305"/>
      <c r="AP173" s="305"/>
      <c r="AQ173" s="305"/>
      <c r="AR173" s="305"/>
      <c r="AS173" s="305"/>
      <c r="AT173" s="305"/>
      <c r="AU173" s="305">
        <f>AT453</f>
        <v>0</v>
      </c>
      <c r="AV173" s="305"/>
      <c r="AW173" s="305"/>
      <c r="AX173" s="305"/>
      <c r="AY173" s="305"/>
      <c r="AZ173" s="305"/>
      <c r="BA173" s="305"/>
      <c r="BB173" s="305"/>
      <c r="BC173" s="305"/>
    </row>
    <row r="174" spans="1:55" s="26" customFormat="1" ht="12" customHeight="1">
      <c r="E174" s="304"/>
      <c r="F174" s="304"/>
      <c r="G174" s="304"/>
      <c r="H174" s="304"/>
      <c r="I174" s="304"/>
      <c r="J174" s="304"/>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c r="AK174" s="268"/>
      <c r="AL174" s="305"/>
      <c r="AM174" s="305"/>
      <c r="AN174" s="305"/>
      <c r="AO174" s="305"/>
      <c r="AP174" s="305"/>
      <c r="AQ174" s="305"/>
      <c r="AR174" s="305"/>
      <c r="AS174" s="305"/>
      <c r="AT174" s="305"/>
      <c r="AU174" s="305"/>
      <c r="AV174" s="305"/>
      <c r="AW174" s="305"/>
      <c r="AX174" s="305"/>
      <c r="AY174" s="305"/>
      <c r="AZ174" s="305"/>
      <c r="BA174" s="305"/>
      <c r="BB174" s="305"/>
      <c r="BC174" s="305"/>
    </row>
    <row r="175" spans="1:55" s="26" customFormat="1" ht="12" customHeight="1">
      <c r="E175" s="304"/>
      <c r="F175" s="304"/>
      <c r="G175" s="304"/>
      <c r="H175" s="304"/>
      <c r="I175" s="304"/>
      <c r="J175" s="304"/>
      <c r="K175" s="268"/>
      <c r="L175" s="268"/>
      <c r="M175" s="268"/>
      <c r="N175" s="268"/>
      <c r="O175" s="268"/>
      <c r="P175" s="268"/>
      <c r="Q175" s="268"/>
      <c r="R175" s="268"/>
      <c r="S175" s="268"/>
      <c r="T175" s="268"/>
      <c r="U175" s="268"/>
      <c r="V175" s="268"/>
      <c r="W175" s="268"/>
      <c r="X175" s="268"/>
      <c r="Y175" s="268"/>
      <c r="Z175" s="268"/>
      <c r="AA175" s="268"/>
      <c r="AB175" s="268"/>
      <c r="AC175" s="268"/>
      <c r="AD175" s="268"/>
      <c r="AE175" s="268"/>
      <c r="AF175" s="268"/>
      <c r="AG175" s="268"/>
      <c r="AH175" s="268"/>
      <c r="AI175" s="268"/>
      <c r="AJ175" s="268"/>
      <c r="AK175" s="268"/>
      <c r="AL175" s="305"/>
      <c r="AM175" s="305"/>
      <c r="AN175" s="305"/>
      <c r="AO175" s="305"/>
      <c r="AP175" s="305"/>
      <c r="AQ175" s="305"/>
      <c r="AR175" s="305"/>
      <c r="AS175" s="305"/>
      <c r="AT175" s="305"/>
      <c r="AU175" s="305"/>
      <c r="AV175" s="305"/>
      <c r="AW175" s="305"/>
      <c r="AX175" s="305"/>
      <c r="AY175" s="305"/>
      <c r="AZ175" s="305"/>
      <c r="BA175" s="305"/>
      <c r="BB175" s="305"/>
      <c r="BC175" s="305"/>
    </row>
    <row r="176" spans="1:55" s="26" customFormat="1" ht="12" customHeight="1">
      <c r="E176" s="304" t="s">
        <v>129</v>
      </c>
      <c r="F176" s="304"/>
      <c r="G176" s="304"/>
      <c r="H176" s="304"/>
      <c r="I176" s="304"/>
      <c r="J176" s="304"/>
      <c r="K176" s="268" t="s">
        <v>133</v>
      </c>
      <c r="L176" s="268"/>
      <c r="M176" s="268"/>
      <c r="N176" s="268"/>
      <c r="O176" s="268"/>
      <c r="P176" s="268"/>
      <c r="Q176" s="268"/>
      <c r="R176" s="268"/>
      <c r="S176" s="268"/>
      <c r="T176" s="268"/>
      <c r="U176" s="268"/>
      <c r="V176" s="268"/>
      <c r="W176" s="268"/>
      <c r="X176" s="268"/>
      <c r="Y176" s="268"/>
      <c r="Z176" s="268"/>
      <c r="AA176" s="268"/>
      <c r="AB176" s="268"/>
      <c r="AC176" s="268"/>
      <c r="AD176" s="268"/>
      <c r="AE176" s="268"/>
      <c r="AF176" s="268"/>
      <c r="AG176" s="268"/>
      <c r="AH176" s="268"/>
      <c r="AI176" s="268"/>
      <c r="AJ176" s="268"/>
      <c r="AK176" s="268"/>
      <c r="AL176" s="305">
        <f>AI474</f>
        <v>14.769230769230772</v>
      </c>
      <c r="AM176" s="305"/>
      <c r="AN176" s="305"/>
      <c r="AO176" s="305"/>
      <c r="AP176" s="305"/>
      <c r="AQ176" s="305"/>
      <c r="AR176" s="305"/>
      <c r="AS176" s="305"/>
      <c r="AT176" s="305"/>
      <c r="AU176" s="305">
        <f>AT474</f>
        <v>0</v>
      </c>
      <c r="AV176" s="305"/>
      <c r="AW176" s="305"/>
      <c r="AX176" s="305"/>
      <c r="AY176" s="305"/>
      <c r="AZ176" s="305"/>
      <c r="BA176" s="305"/>
      <c r="BB176" s="305"/>
      <c r="BC176" s="305"/>
    </row>
    <row r="177" spans="5:55" s="26" customFormat="1" ht="12" customHeight="1">
      <c r="E177" s="304"/>
      <c r="F177" s="304"/>
      <c r="G177" s="304"/>
      <c r="H177" s="304"/>
      <c r="I177" s="304"/>
      <c r="J177" s="304"/>
      <c r="K177" s="268"/>
      <c r="L177" s="268"/>
      <c r="M177" s="268"/>
      <c r="N177" s="268"/>
      <c r="O177" s="268"/>
      <c r="P177" s="268"/>
      <c r="Q177" s="268"/>
      <c r="R177" s="268"/>
      <c r="S177" s="268"/>
      <c r="T177" s="268"/>
      <c r="U177" s="268"/>
      <c r="V177" s="268"/>
      <c r="W177" s="268"/>
      <c r="X177" s="268"/>
      <c r="Y177" s="268"/>
      <c r="Z177" s="268"/>
      <c r="AA177" s="268"/>
      <c r="AB177" s="268"/>
      <c r="AC177" s="268"/>
      <c r="AD177" s="268"/>
      <c r="AE177" s="268"/>
      <c r="AF177" s="268"/>
      <c r="AG177" s="268"/>
      <c r="AH177" s="268"/>
      <c r="AI177" s="268"/>
      <c r="AJ177" s="268"/>
      <c r="AK177" s="268"/>
      <c r="AL177" s="305"/>
      <c r="AM177" s="305"/>
      <c r="AN177" s="305"/>
      <c r="AO177" s="305"/>
      <c r="AP177" s="305"/>
      <c r="AQ177" s="305"/>
      <c r="AR177" s="305"/>
      <c r="AS177" s="305"/>
      <c r="AT177" s="305"/>
      <c r="AU177" s="305"/>
      <c r="AV177" s="305"/>
      <c r="AW177" s="305"/>
      <c r="AX177" s="305"/>
      <c r="AY177" s="305"/>
      <c r="AZ177" s="305"/>
      <c r="BA177" s="305"/>
      <c r="BB177" s="305"/>
      <c r="BC177" s="305"/>
    </row>
    <row r="178" spans="5:55" s="26" customFormat="1" ht="12" customHeight="1">
      <c r="E178" s="304"/>
      <c r="F178" s="304"/>
      <c r="G178" s="304"/>
      <c r="H178" s="304"/>
      <c r="I178" s="304"/>
      <c r="J178" s="304"/>
      <c r="K178" s="268"/>
      <c r="L178" s="268"/>
      <c r="M178" s="268"/>
      <c r="N178" s="268"/>
      <c r="O178" s="268"/>
      <c r="P178" s="268"/>
      <c r="Q178" s="268"/>
      <c r="R178" s="268"/>
      <c r="S178" s="268"/>
      <c r="T178" s="268"/>
      <c r="U178" s="268"/>
      <c r="V178" s="268"/>
      <c r="W178" s="268"/>
      <c r="X178" s="268"/>
      <c r="Y178" s="268"/>
      <c r="Z178" s="268"/>
      <c r="AA178" s="268"/>
      <c r="AB178" s="268"/>
      <c r="AC178" s="268"/>
      <c r="AD178" s="268"/>
      <c r="AE178" s="268"/>
      <c r="AF178" s="268"/>
      <c r="AG178" s="268"/>
      <c r="AH178" s="268"/>
      <c r="AI178" s="268"/>
      <c r="AJ178" s="268"/>
      <c r="AK178" s="268"/>
      <c r="AL178" s="305"/>
      <c r="AM178" s="305"/>
      <c r="AN178" s="305"/>
      <c r="AO178" s="305"/>
      <c r="AP178" s="305"/>
      <c r="AQ178" s="305"/>
      <c r="AR178" s="305"/>
      <c r="AS178" s="305"/>
      <c r="AT178" s="305"/>
      <c r="AU178" s="305"/>
      <c r="AV178" s="305"/>
      <c r="AW178" s="305"/>
      <c r="AX178" s="305"/>
      <c r="AY178" s="305"/>
      <c r="AZ178" s="305"/>
      <c r="BA178" s="305"/>
      <c r="BB178" s="305"/>
      <c r="BC178" s="305"/>
    </row>
    <row r="179" spans="5:55" s="26" customFormat="1" ht="12" customHeight="1">
      <c r="E179" s="304" t="s">
        <v>129</v>
      </c>
      <c r="F179" s="304"/>
      <c r="G179" s="304"/>
      <c r="H179" s="304"/>
      <c r="I179" s="304"/>
      <c r="J179" s="304"/>
      <c r="K179" s="611" t="s">
        <v>463</v>
      </c>
      <c r="L179" s="350"/>
      <c r="M179" s="350"/>
      <c r="N179" s="350"/>
      <c r="O179" s="350"/>
      <c r="P179" s="350"/>
      <c r="Q179" s="350"/>
      <c r="R179" s="350"/>
      <c r="S179" s="350"/>
      <c r="T179" s="350"/>
      <c r="U179" s="350"/>
      <c r="V179" s="350"/>
      <c r="W179" s="350"/>
      <c r="X179" s="350"/>
      <c r="Y179" s="350"/>
      <c r="Z179" s="350"/>
      <c r="AA179" s="350"/>
      <c r="AB179" s="350"/>
      <c r="AC179" s="350"/>
      <c r="AD179" s="350"/>
      <c r="AE179" s="350"/>
      <c r="AF179" s="350"/>
      <c r="AG179" s="350"/>
      <c r="AH179" s="350"/>
      <c r="AI179" s="350"/>
      <c r="AJ179" s="350"/>
      <c r="AK179" s="350"/>
      <c r="AL179" s="305">
        <f>AI495</f>
        <v>6.080000000000001</v>
      </c>
      <c r="AM179" s="305"/>
      <c r="AN179" s="305"/>
      <c r="AO179" s="305"/>
      <c r="AP179" s="305"/>
      <c r="AQ179" s="305"/>
      <c r="AR179" s="305"/>
      <c r="AS179" s="305"/>
      <c r="AT179" s="305"/>
      <c r="AU179" s="305">
        <f>AT495</f>
        <v>0</v>
      </c>
      <c r="AV179" s="305"/>
      <c r="AW179" s="305"/>
      <c r="AX179" s="305"/>
      <c r="AY179" s="305"/>
      <c r="AZ179" s="305"/>
      <c r="BA179" s="305"/>
      <c r="BB179" s="305"/>
      <c r="BC179" s="305"/>
    </row>
    <row r="180" spans="5:55" s="26" customFormat="1" ht="12" customHeight="1">
      <c r="E180" s="304"/>
      <c r="F180" s="304"/>
      <c r="G180" s="304"/>
      <c r="H180" s="304"/>
      <c r="I180" s="304"/>
      <c r="J180" s="304"/>
      <c r="K180" s="350"/>
      <c r="L180" s="350"/>
      <c r="M180" s="350"/>
      <c r="N180" s="350"/>
      <c r="O180" s="350"/>
      <c r="P180" s="350"/>
      <c r="Q180" s="350"/>
      <c r="R180" s="350"/>
      <c r="S180" s="350"/>
      <c r="T180" s="350"/>
      <c r="U180" s="350"/>
      <c r="V180" s="350"/>
      <c r="W180" s="350"/>
      <c r="X180" s="350"/>
      <c r="Y180" s="350"/>
      <c r="Z180" s="350"/>
      <c r="AA180" s="350"/>
      <c r="AB180" s="350"/>
      <c r="AC180" s="350"/>
      <c r="AD180" s="350"/>
      <c r="AE180" s="350"/>
      <c r="AF180" s="350"/>
      <c r="AG180" s="350"/>
      <c r="AH180" s="350"/>
      <c r="AI180" s="350"/>
      <c r="AJ180" s="350"/>
      <c r="AK180" s="350"/>
      <c r="AL180" s="305"/>
      <c r="AM180" s="305"/>
      <c r="AN180" s="305"/>
      <c r="AO180" s="305"/>
      <c r="AP180" s="305"/>
      <c r="AQ180" s="305"/>
      <c r="AR180" s="305"/>
      <c r="AS180" s="305"/>
      <c r="AT180" s="305"/>
      <c r="AU180" s="305"/>
      <c r="AV180" s="305"/>
      <c r="AW180" s="305"/>
      <c r="AX180" s="305"/>
      <c r="AY180" s="305"/>
      <c r="AZ180" s="305"/>
      <c r="BA180" s="305"/>
      <c r="BB180" s="305"/>
      <c r="BC180" s="305"/>
    </row>
    <row r="181" spans="5:55" s="26" customFormat="1" ht="12" customHeight="1">
      <c r="E181" s="304"/>
      <c r="F181" s="304"/>
      <c r="G181" s="304"/>
      <c r="H181" s="304"/>
      <c r="I181" s="304"/>
      <c r="J181" s="304"/>
      <c r="K181" s="350"/>
      <c r="L181" s="350"/>
      <c r="M181" s="350"/>
      <c r="N181" s="350"/>
      <c r="O181" s="350"/>
      <c r="P181" s="350"/>
      <c r="Q181" s="350"/>
      <c r="R181" s="350"/>
      <c r="S181" s="350"/>
      <c r="T181" s="350"/>
      <c r="U181" s="350"/>
      <c r="V181" s="350"/>
      <c r="W181" s="350"/>
      <c r="X181" s="350"/>
      <c r="Y181" s="350"/>
      <c r="Z181" s="350"/>
      <c r="AA181" s="350"/>
      <c r="AB181" s="350"/>
      <c r="AC181" s="350"/>
      <c r="AD181" s="350"/>
      <c r="AE181" s="350"/>
      <c r="AF181" s="350"/>
      <c r="AG181" s="350"/>
      <c r="AH181" s="350"/>
      <c r="AI181" s="350"/>
      <c r="AJ181" s="350"/>
      <c r="AK181" s="350"/>
      <c r="AL181" s="305"/>
      <c r="AM181" s="305"/>
      <c r="AN181" s="305"/>
      <c r="AO181" s="305"/>
      <c r="AP181" s="305"/>
      <c r="AQ181" s="305"/>
      <c r="AR181" s="305"/>
      <c r="AS181" s="305"/>
      <c r="AT181" s="305"/>
      <c r="AU181" s="305"/>
      <c r="AV181" s="305"/>
      <c r="AW181" s="305"/>
      <c r="AX181" s="305"/>
      <c r="AY181" s="305"/>
      <c r="AZ181" s="305"/>
      <c r="BA181" s="305"/>
      <c r="BB181" s="305"/>
      <c r="BC181" s="305"/>
    </row>
    <row r="182" spans="5:55" s="26" customFormat="1" ht="12" customHeight="1">
      <c r="E182" s="304" t="s">
        <v>129</v>
      </c>
      <c r="F182" s="304"/>
      <c r="G182" s="304"/>
      <c r="H182" s="304"/>
      <c r="I182" s="304"/>
      <c r="J182" s="304"/>
      <c r="K182" s="350" t="s">
        <v>134</v>
      </c>
      <c r="L182" s="350"/>
      <c r="M182" s="350"/>
      <c r="N182" s="350"/>
      <c r="O182" s="350"/>
      <c r="P182" s="350"/>
      <c r="Q182" s="350"/>
      <c r="R182" s="350"/>
      <c r="S182" s="350"/>
      <c r="T182" s="350"/>
      <c r="U182" s="350"/>
      <c r="V182" s="350"/>
      <c r="W182" s="350"/>
      <c r="X182" s="350"/>
      <c r="Y182" s="350"/>
      <c r="Z182" s="350"/>
      <c r="AA182" s="350"/>
      <c r="AB182" s="350"/>
      <c r="AC182" s="350"/>
      <c r="AD182" s="350"/>
      <c r="AE182" s="350"/>
      <c r="AF182" s="350"/>
      <c r="AG182" s="350"/>
      <c r="AH182" s="350"/>
      <c r="AI182" s="350"/>
      <c r="AJ182" s="350"/>
      <c r="AK182" s="350"/>
      <c r="AL182" s="305">
        <f>AK327</f>
        <v>0</v>
      </c>
      <c r="AM182" s="305"/>
      <c r="AN182" s="305"/>
      <c r="AO182" s="305"/>
      <c r="AP182" s="305"/>
      <c r="AQ182" s="305"/>
      <c r="AR182" s="305"/>
      <c r="AS182" s="305"/>
      <c r="AT182" s="305"/>
      <c r="AU182" s="305">
        <f>AK330</f>
        <v>0</v>
      </c>
      <c r="AV182" s="305"/>
      <c r="AW182" s="305"/>
      <c r="AX182" s="305"/>
      <c r="AY182" s="305"/>
      <c r="AZ182" s="305"/>
      <c r="BA182" s="305"/>
      <c r="BB182" s="305"/>
      <c r="BC182" s="305"/>
    </row>
    <row r="183" spans="5:55" s="26" customFormat="1" ht="12" customHeight="1">
      <c r="E183" s="304"/>
      <c r="F183" s="304"/>
      <c r="G183" s="304"/>
      <c r="H183" s="304"/>
      <c r="I183" s="304"/>
      <c r="J183" s="304"/>
      <c r="K183" s="350"/>
      <c r="L183" s="350"/>
      <c r="M183" s="350"/>
      <c r="N183" s="350"/>
      <c r="O183" s="350"/>
      <c r="P183" s="350"/>
      <c r="Q183" s="350"/>
      <c r="R183" s="350"/>
      <c r="S183" s="350"/>
      <c r="T183" s="350"/>
      <c r="U183" s="350"/>
      <c r="V183" s="350"/>
      <c r="W183" s="350"/>
      <c r="X183" s="350"/>
      <c r="Y183" s="350"/>
      <c r="Z183" s="350"/>
      <c r="AA183" s="350"/>
      <c r="AB183" s="350"/>
      <c r="AC183" s="350"/>
      <c r="AD183" s="350"/>
      <c r="AE183" s="350"/>
      <c r="AF183" s="350"/>
      <c r="AG183" s="350"/>
      <c r="AH183" s="350"/>
      <c r="AI183" s="350"/>
      <c r="AJ183" s="350"/>
      <c r="AK183" s="350"/>
      <c r="AL183" s="305"/>
      <c r="AM183" s="305"/>
      <c r="AN183" s="305"/>
      <c r="AO183" s="305"/>
      <c r="AP183" s="305"/>
      <c r="AQ183" s="305"/>
      <c r="AR183" s="305"/>
      <c r="AS183" s="305"/>
      <c r="AT183" s="305"/>
      <c r="AU183" s="305"/>
      <c r="AV183" s="305"/>
      <c r="AW183" s="305"/>
      <c r="AX183" s="305"/>
      <c r="AY183" s="305"/>
      <c r="AZ183" s="305"/>
      <c r="BA183" s="305"/>
      <c r="BB183" s="305"/>
      <c r="BC183" s="305"/>
    </row>
    <row r="184" spans="5:55" s="26" customFormat="1" ht="12" customHeight="1">
      <c r="E184" s="304"/>
      <c r="F184" s="304"/>
      <c r="G184" s="304"/>
      <c r="H184" s="304"/>
      <c r="I184" s="304"/>
      <c r="J184" s="304"/>
      <c r="K184" s="350"/>
      <c r="L184" s="350"/>
      <c r="M184" s="350"/>
      <c r="N184" s="350"/>
      <c r="O184" s="350"/>
      <c r="P184" s="350"/>
      <c r="Q184" s="350"/>
      <c r="R184" s="350"/>
      <c r="S184" s="350"/>
      <c r="T184" s="350"/>
      <c r="U184" s="350"/>
      <c r="V184" s="350"/>
      <c r="W184" s="350"/>
      <c r="X184" s="350"/>
      <c r="Y184" s="350"/>
      <c r="Z184" s="350"/>
      <c r="AA184" s="350"/>
      <c r="AB184" s="350"/>
      <c r="AC184" s="350"/>
      <c r="AD184" s="350"/>
      <c r="AE184" s="350"/>
      <c r="AF184" s="350"/>
      <c r="AG184" s="350"/>
      <c r="AH184" s="350"/>
      <c r="AI184" s="350"/>
      <c r="AJ184" s="350"/>
      <c r="AK184" s="350"/>
      <c r="AL184" s="305"/>
      <c r="AM184" s="305"/>
      <c r="AN184" s="305"/>
      <c r="AO184" s="305"/>
      <c r="AP184" s="305"/>
      <c r="AQ184" s="305"/>
      <c r="AR184" s="305"/>
      <c r="AS184" s="305"/>
      <c r="AT184" s="305"/>
      <c r="AU184" s="305"/>
      <c r="AV184" s="305"/>
      <c r="AW184" s="305"/>
      <c r="AX184" s="305"/>
      <c r="AY184" s="305"/>
      <c r="AZ184" s="305"/>
      <c r="BA184" s="305"/>
      <c r="BB184" s="305"/>
      <c r="BC184" s="305"/>
    </row>
    <row r="185" spans="5:55" s="26" customFormat="1" ht="12" customHeight="1">
      <c r="E185" s="304" t="s">
        <v>129</v>
      </c>
      <c r="F185" s="304"/>
      <c r="G185" s="304"/>
      <c r="H185" s="304"/>
      <c r="I185" s="304"/>
      <c r="J185" s="304"/>
      <c r="K185" s="268" t="s">
        <v>135</v>
      </c>
      <c r="L185" s="268"/>
      <c r="M185" s="268"/>
      <c r="N185" s="268"/>
      <c r="O185" s="268"/>
      <c r="P185" s="268"/>
      <c r="Q185" s="268"/>
      <c r="R185" s="268"/>
      <c r="S185" s="268"/>
      <c r="T185" s="268"/>
      <c r="U185" s="268"/>
      <c r="V185" s="268"/>
      <c r="W185" s="268"/>
      <c r="X185" s="268"/>
      <c r="Y185" s="268"/>
      <c r="Z185" s="268"/>
      <c r="AA185" s="268"/>
      <c r="AB185" s="268"/>
      <c r="AC185" s="268"/>
      <c r="AD185" s="268"/>
      <c r="AE185" s="268"/>
      <c r="AF185" s="268"/>
      <c r="AG185" s="268"/>
      <c r="AH185" s="268"/>
      <c r="AI185" s="268"/>
      <c r="AJ185" s="268"/>
      <c r="AK185" s="268"/>
      <c r="AL185" s="351"/>
      <c r="AM185" s="351"/>
      <c r="AN185" s="351"/>
      <c r="AO185" s="351"/>
      <c r="AP185" s="351"/>
      <c r="AQ185" s="351"/>
      <c r="AR185" s="351"/>
      <c r="AS185" s="351"/>
      <c r="AT185" s="351"/>
      <c r="AU185" s="305">
        <f>AI356</f>
        <v>0</v>
      </c>
      <c r="AV185" s="305"/>
      <c r="AW185" s="305"/>
      <c r="AX185" s="305"/>
      <c r="AY185" s="305"/>
      <c r="AZ185" s="305"/>
      <c r="BA185" s="305"/>
      <c r="BB185" s="305"/>
      <c r="BC185" s="305"/>
    </row>
    <row r="186" spans="5:55" s="26" customFormat="1" ht="12" customHeight="1">
      <c r="E186" s="304"/>
      <c r="F186" s="304"/>
      <c r="G186" s="304"/>
      <c r="H186" s="304"/>
      <c r="I186" s="304"/>
      <c r="J186" s="304"/>
      <c r="K186" s="268"/>
      <c r="L186" s="268"/>
      <c r="M186" s="268"/>
      <c r="N186" s="268"/>
      <c r="O186" s="268"/>
      <c r="P186" s="268"/>
      <c r="Q186" s="268"/>
      <c r="R186" s="268"/>
      <c r="S186" s="268"/>
      <c r="T186" s="268"/>
      <c r="U186" s="268"/>
      <c r="V186" s="268"/>
      <c r="W186" s="268"/>
      <c r="X186" s="268"/>
      <c r="Y186" s="268"/>
      <c r="Z186" s="268"/>
      <c r="AA186" s="268"/>
      <c r="AB186" s="268"/>
      <c r="AC186" s="268"/>
      <c r="AD186" s="268"/>
      <c r="AE186" s="268"/>
      <c r="AF186" s="268"/>
      <c r="AG186" s="268"/>
      <c r="AH186" s="268"/>
      <c r="AI186" s="268"/>
      <c r="AJ186" s="268"/>
      <c r="AK186" s="268"/>
      <c r="AL186" s="351"/>
      <c r="AM186" s="351"/>
      <c r="AN186" s="351"/>
      <c r="AO186" s="351"/>
      <c r="AP186" s="351"/>
      <c r="AQ186" s="351"/>
      <c r="AR186" s="351"/>
      <c r="AS186" s="351"/>
      <c r="AT186" s="351"/>
      <c r="AU186" s="305"/>
      <c r="AV186" s="305"/>
      <c r="AW186" s="305"/>
      <c r="AX186" s="305"/>
      <c r="AY186" s="305"/>
      <c r="AZ186" s="305"/>
      <c r="BA186" s="305"/>
      <c r="BB186" s="305"/>
      <c r="BC186" s="305"/>
    </row>
    <row r="187" spans="5:55" s="26" customFormat="1" ht="12" customHeight="1">
      <c r="E187" s="304"/>
      <c r="F187" s="304"/>
      <c r="G187" s="304"/>
      <c r="H187" s="304"/>
      <c r="I187" s="304"/>
      <c r="J187" s="304"/>
      <c r="K187" s="268"/>
      <c r="L187" s="268"/>
      <c r="M187" s="268"/>
      <c r="N187" s="268"/>
      <c r="O187" s="268"/>
      <c r="P187" s="268"/>
      <c r="Q187" s="268"/>
      <c r="R187" s="268"/>
      <c r="S187" s="268"/>
      <c r="T187" s="268"/>
      <c r="U187" s="268"/>
      <c r="V187" s="268"/>
      <c r="W187" s="268"/>
      <c r="X187" s="268"/>
      <c r="Y187" s="268"/>
      <c r="Z187" s="268"/>
      <c r="AA187" s="268"/>
      <c r="AB187" s="268"/>
      <c r="AC187" s="268"/>
      <c r="AD187" s="268"/>
      <c r="AE187" s="268"/>
      <c r="AF187" s="268"/>
      <c r="AG187" s="268"/>
      <c r="AH187" s="268"/>
      <c r="AI187" s="268"/>
      <c r="AJ187" s="268"/>
      <c r="AK187" s="268"/>
      <c r="AL187" s="351"/>
      <c r="AM187" s="351"/>
      <c r="AN187" s="351"/>
      <c r="AO187" s="351"/>
      <c r="AP187" s="351"/>
      <c r="AQ187" s="351"/>
      <c r="AR187" s="351"/>
      <c r="AS187" s="351"/>
      <c r="AT187" s="351"/>
      <c r="AU187" s="305"/>
      <c r="AV187" s="305"/>
      <c r="AW187" s="305"/>
      <c r="AX187" s="305"/>
      <c r="AY187" s="305"/>
      <c r="AZ187" s="305"/>
      <c r="BA187" s="305"/>
      <c r="BB187" s="305"/>
      <c r="BC187" s="305"/>
    </row>
    <row r="188" spans="5:55" s="26" customFormat="1" ht="12" customHeight="1">
      <c r="E188" s="304" t="s">
        <v>129</v>
      </c>
      <c r="F188" s="304"/>
      <c r="G188" s="304"/>
      <c r="H188" s="304"/>
      <c r="I188" s="304"/>
      <c r="J188" s="304"/>
      <c r="K188" s="334" t="s">
        <v>136</v>
      </c>
      <c r="L188" s="335"/>
      <c r="M188" s="335"/>
      <c r="N188" s="335"/>
      <c r="O188" s="335"/>
      <c r="P188" s="335"/>
      <c r="Q188" s="335"/>
      <c r="R188" s="335"/>
      <c r="S188" s="335"/>
      <c r="T188" s="335"/>
      <c r="U188" s="335"/>
      <c r="V188" s="335"/>
      <c r="W188" s="335"/>
      <c r="X188" s="335"/>
      <c r="Y188" s="335"/>
      <c r="Z188" s="335"/>
      <c r="AA188" s="335"/>
      <c r="AB188" s="335"/>
      <c r="AC188" s="335"/>
      <c r="AD188" s="335"/>
      <c r="AE188" s="335"/>
      <c r="AF188" s="335"/>
      <c r="AG188" s="335"/>
      <c r="AH188" s="335"/>
      <c r="AI188" s="335"/>
      <c r="AJ188" s="335"/>
      <c r="AK188" s="336"/>
      <c r="AL188" s="587">
        <f>IF(AE300&lt;&gt;"",0,AE300)</f>
        <v>0</v>
      </c>
      <c r="AM188" s="588"/>
      <c r="AN188" s="588"/>
      <c r="AO188" s="588"/>
      <c r="AP188" s="588"/>
      <c r="AQ188" s="588"/>
      <c r="AR188" s="588"/>
      <c r="AS188" s="588"/>
      <c r="AT188" s="589"/>
      <c r="AU188" s="596"/>
      <c r="AV188" s="597"/>
      <c r="AW188" s="597"/>
      <c r="AX188" s="597"/>
      <c r="AY188" s="597"/>
      <c r="AZ188" s="597"/>
      <c r="BA188" s="597"/>
      <c r="BB188" s="597"/>
      <c r="BC188" s="598"/>
    </row>
    <row r="189" spans="5:55" s="26" customFormat="1" ht="12" customHeight="1">
      <c r="E189" s="304"/>
      <c r="F189" s="304"/>
      <c r="G189" s="304"/>
      <c r="H189" s="304"/>
      <c r="I189" s="304"/>
      <c r="J189" s="304"/>
      <c r="K189" s="334"/>
      <c r="L189" s="335"/>
      <c r="M189" s="335"/>
      <c r="N189" s="335"/>
      <c r="O189" s="335"/>
      <c r="P189" s="335"/>
      <c r="Q189" s="335"/>
      <c r="R189" s="335"/>
      <c r="S189" s="335"/>
      <c r="T189" s="335"/>
      <c r="U189" s="335"/>
      <c r="V189" s="335"/>
      <c r="W189" s="335"/>
      <c r="X189" s="335"/>
      <c r="Y189" s="335"/>
      <c r="Z189" s="335"/>
      <c r="AA189" s="335"/>
      <c r="AB189" s="335"/>
      <c r="AC189" s="335"/>
      <c r="AD189" s="335"/>
      <c r="AE189" s="335"/>
      <c r="AF189" s="335"/>
      <c r="AG189" s="335"/>
      <c r="AH189" s="335"/>
      <c r="AI189" s="335"/>
      <c r="AJ189" s="335"/>
      <c r="AK189" s="336"/>
      <c r="AL189" s="590"/>
      <c r="AM189" s="591"/>
      <c r="AN189" s="591"/>
      <c r="AO189" s="591"/>
      <c r="AP189" s="591"/>
      <c r="AQ189" s="591"/>
      <c r="AR189" s="591"/>
      <c r="AS189" s="591"/>
      <c r="AT189" s="592"/>
      <c r="AU189" s="599"/>
      <c r="AV189" s="600"/>
      <c r="AW189" s="600"/>
      <c r="AX189" s="600"/>
      <c r="AY189" s="600"/>
      <c r="AZ189" s="600"/>
      <c r="BA189" s="600"/>
      <c r="BB189" s="600"/>
      <c r="BC189" s="601"/>
    </row>
    <row r="190" spans="5:55" s="26" customFormat="1" ht="12" customHeight="1" thickBot="1">
      <c r="E190" s="308"/>
      <c r="F190" s="308"/>
      <c r="G190" s="308"/>
      <c r="H190" s="308"/>
      <c r="I190" s="308"/>
      <c r="J190" s="308"/>
      <c r="K190" s="337"/>
      <c r="L190" s="338"/>
      <c r="M190" s="338"/>
      <c r="N190" s="338"/>
      <c r="O190" s="338"/>
      <c r="P190" s="338"/>
      <c r="Q190" s="338"/>
      <c r="R190" s="338"/>
      <c r="S190" s="338"/>
      <c r="T190" s="338"/>
      <c r="U190" s="338"/>
      <c r="V190" s="338"/>
      <c r="W190" s="338"/>
      <c r="X190" s="338"/>
      <c r="Y190" s="338"/>
      <c r="Z190" s="338"/>
      <c r="AA190" s="338"/>
      <c r="AB190" s="338"/>
      <c r="AC190" s="338"/>
      <c r="AD190" s="338"/>
      <c r="AE190" s="338"/>
      <c r="AF190" s="338"/>
      <c r="AG190" s="338"/>
      <c r="AH190" s="338"/>
      <c r="AI190" s="338"/>
      <c r="AJ190" s="338"/>
      <c r="AK190" s="339"/>
      <c r="AL190" s="593"/>
      <c r="AM190" s="594"/>
      <c r="AN190" s="594"/>
      <c r="AO190" s="594"/>
      <c r="AP190" s="594"/>
      <c r="AQ190" s="594"/>
      <c r="AR190" s="594"/>
      <c r="AS190" s="594"/>
      <c r="AT190" s="595"/>
      <c r="AU190" s="602"/>
      <c r="AV190" s="603"/>
      <c r="AW190" s="603"/>
      <c r="AX190" s="603"/>
      <c r="AY190" s="603"/>
      <c r="AZ190" s="603"/>
      <c r="BA190" s="603"/>
      <c r="BB190" s="603"/>
      <c r="BC190" s="604"/>
    </row>
    <row r="191" spans="5:55" s="26" customFormat="1" ht="12" customHeight="1">
      <c r="E191" s="605" t="s">
        <v>130</v>
      </c>
      <c r="F191" s="605"/>
      <c r="G191" s="605"/>
      <c r="H191" s="605"/>
      <c r="I191" s="605"/>
      <c r="J191" s="605"/>
      <c r="K191" s="608" t="s">
        <v>138</v>
      </c>
      <c r="L191" s="609"/>
      <c r="M191" s="609"/>
      <c r="N191" s="609"/>
      <c r="O191" s="609"/>
      <c r="P191" s="609"/>
      <c r="Q191" s="609"/>
      <c r="R191" s="609"/>
      <c r="S191" s="609"/>
      <c r="T191" s="609"/>
      <c r="U191" s="609"/>
      <c r="V191" s="609"/>
      <c r="W191" s="609"/>
      <c r="X191" s="609"/>
      <c r="Y191" s="609"/>
      <c r="Z191" s="609"/>
      <c r="AA191" s="609"/>
      <c r="AB191" s="609"/>
      <c r="AC191" s="609"/>
      <c r="AD191" s="609"/>
      <c r="AE191" s="609"/>
      <c r="AF191" s="609"/>
      <c r="AG191" s="609"/>
      <c r="AH191" s="609"/>
      <c r="AI191" s="609"/>
      <c r="AJ191" s="609"/>
      <c r="AK191" s="610"/>
      <c r="AL191" s="295">
        <f>AL167+AL170+AL173+AL176+AL179+AL182+AL188</f>
        <v>70.944615384615389</v>
      </c>
      <c r="AM191" s="296"/>
      <c r="AN191" s="296"/>
      <c r="AO191" s="296"/>
      <c r="AP191" s="296"/>
      <c r="AQ191" s="296"/>
      <c r="AR191" s="296"/>
      <c r="AS191" s="296"/>
      <c r="AT191" s="297"/>
      <c r="AU191" s="295">
        <f>SUM(AU167:BC190)</f>
        <v>0</v>
      </c>
      <c r="AV191" s="296"/>
      <c r="AW191" s="296"/>
      <c r="AX191" s="296"/>
      <c r="AY191" s="296"/>
      <c r="AZ191" s="296"/>
      <c r="BA191" s="296"/>
      <c r="BB191" s="296"/>
      <c r="BC191" s="297"/>
    </row>
    <row r="192" spans="5:55" s="26" customFormat="1" ht="12" customHeight="1">
      <c r="E192" s="304"/>
      <c r="F192" s="304"/>
      <c r="G192" s="304"/>
      <c r="H192" s="304"/>
      <c r="I192" s="304"/>
      <c r="J192" s="304"/>
      <c r="K192" s="203"/>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8"/>
      <c r="AL192" s="298"/>
      <c r="AM192" s="299"/>
      <c r="AN192" s="299"/>
      <c r="AO192" s="299"/>
      <c r="AP192" s="299"/>
      <c r="AQ192" s="299"/>
      <c r="AR192" s="299"/>
      <c r="AS192" s="299"/>
      <c r="AT192" s="300"/>
      <c r="AU192" s="298"/>
      <c r="AV192" s="299"/>
      <c r="AW192" s="299"/>
      <c r="AX192" s="299"/>
      <c r="AY192" s="299"/>
      <c r="AZ192" s="299"/>
      <c r="BA192" s="299"/>
      <c r="BB192" s="299"/>
      <c r="BC192" s="300"/>
    </row>
    <row r="193" spans="1:59" s="26" customFormat="1" ht="12" customHeight="1">
      <c r="E193" s="304"/>
      <c r="F193" s="304"/>
      <c r="G193" s="304"/>
      <c r="H193" s="304"/>
      <c r="I193" s="304"/>
      <c r="J193" s="304"/>
      <c r="K193" s="401"/>
      <c r="L193" s="402"/>
      <c r="M193" s="402"/>
      <c r="N193" s="402"/>
      <c r="O193" s="402"/>
      <c r="P193" s="402"/>
      <c r="Q193" s="402"/>
      <c r="R193" s="402"/>
      <c r="S193" s="402"/>
      <c r="T193" s="402"/>
      <c r="U193" s="402"/>
      <c r="V193" s="402"/>
      <c r="W193" s="402"/>
      <c r="X193" s="402"/>
      <c r="Y193" s="402"/>
      <c r="Z193" s="402"/>
      <c r="AA193" s="402"/>
      <c r="AB193" s="402"/>
      <c r="AC193" s="402"/>
      <c r="AD193" s="402"/>
      <c r="AE193" s="402"/>
      <c r="AF193" s="402"/>
      <c r="AG193" s="402"/>
      <c r="AH193" s="402"/>
      <c r="AI193" s="402"/>
      <c r="AJ193" s="402"/>
      <c r="AK193" s="403"/>
      <c r="AL193" s="301"/>
      <c r="AM193" s="302"/>
      <c r="AN193" s="302"/>
      <c r="AO193" s="302"/>
      <c r="AP193" s="302"/>
      <c r="AQ193" s="302"/>
      <c r="AR193" s="302"/>
      <c r="AS193" s="302"/>
      <c r="AT193" s="303"/>
      <c r="AU193" s="301"/>
      <c r="AV193" s="302"/>
      <c r="AW193" s="302"/>
      <c r="AX193" s="302"/>
      <c r="AY193" s="302"/>
      <c r="AZ193" s="302"/>
      <c r="BA193" s="302"/>
      <c r="BB193" s="302"/>
      <c r="BC193" s="303"/>
    </row>
    <row r="194" spans="1:59" s="26" customFormat="1" ht="8.1" customHeight="1">
      <c r="G194" s="34"/>
      <c r="H194" s="34"/>
      <c r="I194" s="34"/>
      <c r="J194" s="31"/>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33"/>
      <c r="AM194" s="33"/>
      <c r="AN194" s="33"/>
      <c r="AO194" s="33"/>
      <c r="AP194" s="33"/>
      <c r="AQ194" s="33"/>
      <c r="AR194" s="33"/>
      <c r="AS194" s="33"/>
      <c r="AT194" s="33"/>
      <c r="AU194" s="33"/>
      <c r="AV194" s="33"/>
      <c r="AW194" s="33"/>
      <c r="AX194" s="33"/>
      <c r="AY194" s="33"/>
      <c r="AZ194" s="33"/>
      <c r="BA194" s="33"/>
    </row>
    <row r="195" spans="1:59" s="26" customFormat="1" ht="8.1" customHeight="1">
      <c r="A195" s="278" t="s">
        <v>139</v>
      </c>
      <c r="B195" s="278"/>
      <c r="C195" s="278"/>
      <c r="D195" s="278"/>
      <c r="E195" s="278"/>
      <c r="F195" s="278"/>
      <c r="G195" s="278"/>
      <c r="H195" s="278"/>
      <c r="I195" s="278"/>
      <c r="J195" s="278"/>
      <c r="K195" s="278"/>
      <c r="L195" s="278"/>
      <c r="M195" s="278"/>
      <c r="N195" s="278"/>
      <c r="O195" s="278"/>
      <c r="P195" s="278"/>
      <c r="Q195" s="278"/>
      <c r="R195" s="278"/>
      <c r="S195" s="278"/>
      <c r="T195" s="278"/>
      <c r="U195" s="278"/>
      <c r="V195" s="278"/>
      <c r="W195" s="278"/>
      <c r="X195" s="278"/>
      <c r="Y195" s="278"/>
      <c r="Z195" s="278"/>
      <c r="AA195" s="278"/>
      <c r="AB195" s="278"/>
      <c r="AC195" s="278"/>
      <c r="AD195" s="278"/>
      <c r="AE195" s="278"/>
      <c r="AF195" s="278"/>
      <c r="AG195" s="278"/>
      <c r="AH195" s="278"/>
      <c r="AI195" s="278"/>
      <c r="AJ195" s="278"/>
      <c r="AK195" s="278"/>
      <c r="AL195" s="278"/>
      <c r="AM195" s="278"/>
      <c r="AN195" s="278"/>
      <c r="AO195" s="278"/>
      <c r="AP195" s="278"/>
      <c r="AQ195" s="278"/>
      <c r="AR195" s="278"/>
      <c r="AS195" s="278"/>
      <c r="AT195" s="278"/>
      <c r="AU195" s="278"/>
      <c r="AV195" s="278"/>
      <c r="AW195" s="278"/>
      <c r="AX195" s="278"/>
      <c r="AY195" s="278"/>
      <c r="AZ195" s="278"/>
      <c r="BA195" s="278"/>
      <c r="BB195" s="278"/>
      <c r="BC195" s="278"/>
      <c r="BD195" s="278"/>
      <c r="BE195" s="278"/>
      <c r="BF195" s="278"/>
      <c r="BG195" s="278"/>
    </row>
    <row r="196" spans="1:59" s="26" customFormat="1" ht="8.1" customHeight="1">
      <c r="A196" s="278"/>
      <c r="B196" s="278"/>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8"/>
      <c r="AJ196" s="278"/>
      <c r="AK196" s="278"/>
      <c r="AL196" s="278"/>
      <c r="AM196" s="278"/>
      <c r="AN196" s="278"/>
      <c r="AO196" s="278"/>
      <c r="AP196" s="278"/>
      <c r="AQ196" s="278"/>
      <c r="AR196" s="278"/>
      <c r="AS196" s="278"/>
      <c r="AT196" s="278"/>
      <c r="AU196" s="278"/>
      <c r="AV196" s="278"/>
      <c r="AW196" s="278"/>
      <c r="AX196" s="278"/>
      <c r="AY196" s="278"/>
      <c r="AZ196" s="278"/>
      <c r="BA196" s="278"/>
      <c r="BB196" s="278"/>
      <c r="BC196" s="278"/>
      <c r="BD196" s="278"/>
      <c r="BE196" s="278"/>
      <c r="BF196" s="278"/>
      <c r="BG196" s="278"/>
    </row>
    <row r="197" spans="1:59" s="14" customFormat="1" ht="8.1" customHeight="1">
      <c r="I197" s="34"/>
      <c r="J197" s="30"/>
      <c r="K197" s="30"/>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27"/>
      <c r="AM197" s="27"/>
      <c r="AN197" s="27"/>
      <c r="AO197" s="27"/>
      <c r="AP197" s="27"/>
      <c r="AQ197" s="27"/>
      <c r="AR197" s="27"/>
      <c r="AS197" s="27"/>
      <c r="AT197" s="27"/>
      <c r="AU197" s="27"/>
      <c r="AV197" s="27"/>
      <c r="AW197" s="27"/>
      <c r="AX197" s="27"/>
      <c r="AY197" s="27"/>
      <c r="AZ197" s="32"/>
    </row>
    <row r="198" spans="1:59" s="14" customFormat="1" ht="8.1" customHeight="1">
      <c r="AL198" s="514" t="s">
        <v>126</v>
      </c>
      <c r="AM198" s="515"/>
      <c r="AN198" s="515"/>
      <c r="AO198" s="515"/>
      <c r="AP198" s="515"/>
      <c r="AQ198" s="515"/>
      <c r="AR198" s="515"/>
      <c r="AS198" s="515"/>
      <c r="AT198" s="516"/>
      <c r="AU198" s="514" t="s">
        <v>127</v>
      </c>
      <c r="AV198" s="515"/>
      <c r="AW198" s="515"/>
      <c r="AX198" s="515"/>
      <c r="AY198" s="515"/>
      <c r="AZ198" s="515"/>
      <c r="BA198" s="515"/>
      <c r="BB198" s="515"/>
      <c r="BC198" s="516"/>
    </row>
    <row r="199" spans="1:59" s="14" customFormat="1" ht="8.1" customHeight="1">
      <c r="AL199" s="517"/>
      <c r="AM199" s="518"/>
      <c r="AN199" s="518"/>
      <c r="AO199" s="518"/>
      <c r="AP199" s="518"/>
      <c r="AQ199" s="518"/>
      <c r="AR199" s="518"/>
      <c r="AS199" s="518"/>
      <c r="AT199" s="519"/>
      <c r="AU199" s="517"/>
      <c r="AV199" s="518"/>
      <c r="AW199" s="518"/>
      <c r="AX199" s="518"/>
      <c r="AY199" s="518"/>
      <c r="AZ199" s="518"/>
      <c r="BA199" s="518"/>
      <c r="BB199" s="518"/>
      <c r="BC199" s="519"/>
    </row>
    <row r="200" spans="1:59" s="14" customFormat="1" ht="8.1" customHeight="1">
      <c r="AL200" s="517"/>
      <c r="AM200" s="518"/>
      <c r="AN200" s="518"/>
      <c r="AO200" s="518"/>
      <c r="AP200" s="518"/>
      <c r="AQ200" s="518"/>
      <c r="AR200" s="518"/>
      <c r="AS200" s="518"/>
      <c r="AT200" s="519"/>
      <c r="AU200" s="517"/>
      <c r="AV200" s="518"/>
      <c r="AW200" s="518"/>
      <c r="AX200" s="518"/>
      <c r="AY200" s="518"/>
      <c r="AZ200" s="518"/>
      <c r="BA200" s="518"/>
      <c r="BB200" s="518"/>
      <c r="BC200" s="519"/>
    </row>
    <row r="201" spans="1:59" s="26" customFormat="1" ht="12" customHeight="1">
      <c r="E201" s="304" t="s">
        <v>129</v>
      </c>
      <c r="F201" s="304"/>
      <c r="G201" s="304"/>
      <c r="H201" s="304"/>
      <c r="I201" s="304"/>
      <c r="J201" s="304"/>
      <c r="K201" s="268" t="s">
        <v>141</v>
      </c>
      <c r="L201" s="268"/>
      <c r="M201" s="268"/>
      <c r="N201" s="268"/>
      <c r="O201" s="268"/>
      <c r="P201" s="268"/>
      <c r="Q201" s="268"/>
      <c r="R201" s="268"/>
      <c r="S201" s="268"/>
      <c r="T201" s="268"/>
      <c r="U201" s="268"/>
      <c r="V201" s="268"/>
      <c r="W201" s="268"/>
      <c r="X201" s="268"/>
      <c r="Y201" s="268"/>
      <c r="Z201" s="268"/>
      <c r="AA201" s="268"/>
      <c r="AB201" s="268"/>
      <c r="AC201" s="268"/>
      <c r="AD201" s="268"/>
      <c r="AE201" s="268"/>
      <c r="AF201" s="268"/>
      <c r="AG201" s="268"/>
      <c r="AH201" s="268"/>
      <c r="AI201" s="268"/>
      <c r="AJ201" s="268"/>
      <c r="AK201" s="268"/>
      <c r="AL201" s="305">
        <f>AV300</f>
        <v>937.69230769230774</v>
      </c>
      <c r="AM201" s="305"/>
      <c r="AN201" s="305"/>
      <c r="AO201" s="305"/>
      <c r="AP201" s="305"/>
      <c r="AQ201" s="305"/>
      <c r="AR201" s="305"/>
      <c r="AS201" s="305"/>
      <c r="AT201" s="305"/>
      <c r="AU201" s="305">
        <f>AV312</f>
        <v>0</v>
      </c>
      <c r="AV201" s="305"/>
      <c r="AW201" s="305"/>
      <c r="AX201" s="305"/>
      <c r="AY201" s="305"/>
      <c r="AZ201" s="305"/>
      <c r="BA201" s="305"/>
      <c r="BB201" s="305"/>
      <c r="BC201" s="305"/>
    </row>
    <row r="202" spans="1:59" s="26" customFormat="1" ht="12" customHeight="1">
      <c r="E202" s="304"/>
      <c r="F202" s="304"/>
      <c r="G202" s="304"/>
      <c r="H202" s="304"/>
      <c r="I202" s="304"/>
      <c r="J202" s="304"/>
      <c r="K202" s="268"/>
      <c r="L202" s="268"/>
      <c r="M202" s="268"/>
      <c r="N202" s="268"/>
      <c r="O202" s="268"/>
      <c r="P202" s="268"/>
      <c r="Q202" s="268"/>
      <c r="R202" s="268"/>
      <c r="S202" s="268"/>
      <c r="T202" s="268"/>
      <c r="U202" s="268"/>
      <c r="V202" s="268"/>
      <c r="W202" s="268"/>
      <c r="X202" s="268"/>
      <c r="Y202" s="268"/>
      <c r="Z202" s="268"/>
      <c r="AA202" s="268"/>
      <c r="AB202" s="268"/>
      <c r="AC202" s="268"/>
      <c r="AD202" s="268"/>
      <c r="AE202" s="268"/>
      <c r="AF202" s="268"/>
      <c r="AG202" s="268"/>
      <c r="AH202" s="268"/>
      <c r="AI202" s="268"/>
      <c r="AJ202" s="268"/>
      <c r="AK202" s="268"/>
      <c r="AL202" s="305"/>
      <c r="AM202" s="305"/>
      <c r="AN202" s="305"/>
      <c r="AO202" s="305"/>
      <c r="AP202" s="305"/>
      <c r="AQ202" s="305"/>
      <c r="AR202" s="305"/>
      <c r="AS202" s="305"/>
      <c r="AT202" s="305"/>
      <c r="AU202" s="305"/>
      <c r="AV202" s="305"/>
      <c r="AW202" s="305"/>
      <c r="AX202" s="305"/>
      <c r="AY202" s="305"/>
      <c r="AZ202" s="305"/>
      <c r="BA202" s="305"/>
      <c r="BB202" s="305"/>
      <c r="BC202" s="305"/>
    </row>
    <row r="203" spans="1:59" s="26" customFormat="1" ht="12" customHeight="1">
      <c r="E203" s="304"/>
      <c r="F203" s="304"/>
      <c r="G203" s="304"/>
      <c r="H203" s="304"/>
      <c r="I203" s="304"/>
      <c r="J203" s="304"/>
      <c r="K203" s="268"/>
      <c r="L203" s="268"/>
      <c r="M203" s="268"/>
      <c r="N203" s="268"/>
      <c r="O203" s="268"/>
      <c r="P203" s="268"/>
      <c r="Q203" s="268"/>
      <c r="R203" s="268"/>
      <c r="S203" s="268"/>
      <c r="T203" s="268"/>
      <c r="U203" s="268"/>
      <c r="V203" s="268"/>
      <c r="W203" s="268"/>
      <c r="X203" s="268"/>
      <c r="Y203" s="268"/>
      <c r="Z203" s="268"/>
      <c r="AA203" s="268"/>
      <c r="AB203" s="268"/>
      <c r="AC203" s="268"/>
      <c r="AD203" s="268"/>
      <c r="AE203" s="268"/>
      <c r="AF203" s="268"/>
      <c r="AG203" s="268"/>
      <c r="AH203" s="268"/>
      <c r="AI203" s="268"/>
      <c r="AJ203" s="268"/>
      <c r="AK203" s="268"/>
      <c r="AL203" s="305"/>
      <c r="AM203" s="305"/>
      <c r="AN203" s="305"/>
      <c r="AO203" s="305"/>
      <c r="AP203" s="305"/>
      <c r="AQ203" s="305"/>
      <c r="AR203" s="305"/>
      <c r="AS203" s="305"/>
      <c r="AT203" s="305"/>
      <c r="AU203" s="305"/>
      <c r="AV203" s="305"/>
      <c r="AW203" s="305"/>
      <c r="AX203" s="305"/>
      <c r="AY203" s="305"/>
      <c r="AZ203" s="305"/>
      <c r="BA203" s="305"/>
      <c r="BB203" s="305"/>
      <c r="BC203" s="305"/>
    </row>
    <row r="204" spans="1:59" s="26" customFormat="1" ht="12" customHeight="1">
      <c r="E204" s="785" t="s">
        <v>140</v>
      </c>
      <c r="F204" s="786"/>
      <c r="G204" s="786"/>
      <c r="H204" s="786"/>
      <c r="I204" s="786"/>
      <c r="J204" s="786"/>
      <c r="K204" s="268" t="s">
        <v>137</v>
      </c>
      <c r="L204" s="268"/>
      <c r="M204" s="268"/>
      <c r="N204" s="268"/>
      <c r="O204" s="268"/>
      <c r="P204" s="268"/>
      <c r="Q204" s="268"/>
      <c r="R204" s="268"/>
      <c r="S204" s="268"/>
      <c r="T204" s="268"/>
      <c r="U204" s="268"/>
      <c r="V204" s="268"/>
      <c r="W204" s="268"/>
      <c r="X204" s="268"/>
      <c r="Y204" s="268"/>
      <c r="Z204" s="268"/>
      <c r="AA204" s="268"/>
      <c r="AB204" s="268"/>
      <c r="AC204" s="268"/>
      <c r="AD204" s="268"/>
      <c r="AE204" s="268"/>
      <c r="AF204" s="268"/>
      <c r="AG204" s="268"/>
      <c r="AH204" s="268"/>
      <c r="AI204" s="268"/>
      <c r="AJ204" s="268"/>
      <c r="AK204" s="268"/>
      <c r="AL204" s="305">
        <f>AL191</f>
        <v>70.944615384615389</v>
      </c>
      <c r="AM204" s="305"/>
      <c r="AN204" s="305"/>
      <c r="AO204" s="305"/>
      <c r="AP204" s="305"/>
      <c r="AQ204" s="305"/>
      <c r="AR204" s="305"/>
      <c r="AS204" s="305"/>
      <c r="AT204" s="305"/>
      <c r="AU204" s="305">
        <f>AU191</f>
        <v>0</v>
      </c>
      <c r="AV204" s="305"/>
      <c r="AW204" s="305"/>
      <c r="AX204" s="305"/>
      <c r="AY204" s="305"/>
      <c r="AZ204" s="305"/>
      <c r="BA204" s="305"/>
      <c r="BB204" s="305"/>
      <c r="BC204" s="305"/>
    </row>
    <row r="205" spans="1:59" s="26" customFormat="1" ht="12" customHeight="1">
      <c r="E205" s="786"/>
      <c r="F205" s="786"/>
      <c r="G205" s="786"/>
      <c r="H205" s="786"/>
      <c r="I205" s="786"/>
      <c r="J205" s="786"/>
      <c r="K205" s="268"/>
      <c r="L205" s="268"/>
      <c r="M205" s="268"/>
      <c r="N205" s="268"/>
      <c r="O205" s="268"/>
      <c r="P205" s="268"/>
      <c r="Q205" s="268"/>
      <c r="R205" s="268"/>
      <c r="S205" s="268"/>
      <c r="T205" s="268"/>
      <c r="U205" s="268"/>
      <c r="V205" s="268"/>
      <c r="W205" s="268"/>
      <c r="X205" s="268"/>
      <c r="Y205" s="268"/>
      <c r="Z205" s="268"/>
      <c r="AA205" s="268"/>
      <c r="AB205" s="268"/>
      <c r="AC205" s="268"/>
      <c r="AD205" s="268"/>
      <c r="AE205" s="268"/>
      <c r="AF205" s="268"/>
      <c r="AG205" s="268"/>
      <c r="AH205" s="268"/>
      <c r="AI205" s="268"/>
      <c r="AJ205" s="268"/>
      <c r="AK205" s="268"/>
      <c r="AL205" s="305"/>
      <c r="AM205" s="305"/>
      <c r="AN205" s="305"/>
      <c r="AO205" s="305"/>
      <c r="AP205" s="305"/>
      <c r="AQ205" s="305"/>
      <c r="AR205" s="305"/>
      <c r="AS205" s="305"/>
      <c r="AT205" s="305"/>
      <c r="AU205" s="305"/>
      <c r="AV205" s="305"/>
      <c r="AW205" s="305"/>
      <c r="AX205" s="305"/>
      <c r="AY205" s="305"/>
      <c r="AZ205" s="305"/>
      <c r="BA205" s="305"/>
      <c r="BB205" s="305"/>
      <c r="BC205" s="305"/>
    </row>
    <row r="206" spans="1:59" s="26" customFormat="1" ht="12" customHeight="1" thickBot="1">
      <c r="E206" s="787"/>
      <c r="F206" s="787"/>
      <c r="G206" s="787"/>
      <c r="H206" s="787"/>
      <c r="I206" s="787"/>
      <c r="J206" s="787"/>
      <c r="K206" s="772"/>
      <c r="L206" s="772"/>
      <c r="M206" s="772"/>
      <c r="N206" s="772"/>
      <c r="O206" s="772"/>
      <c r="P206" s="772"/>
      <c r="Q206" s="772"/>
      <c r="R206" s="772"/>
      <c r="S206" s="772"/>
      <c r="T206" s="772"/>
      <c r="U206" s="772"/>
      <c r="V206" s="772"/>
      <c r="W206" s="772"/>
      <c r="X206" s="772"/>
      <c r="Y206" s="772"/>
      <c r="Z206" s="772"/>
      <c r="AA206" s="772"/>
      <c r="AB206" s="772"/>
      <c r="AC206" s="772"/>
      <c r="AD206" s="772"/>
      <c r="AE206" s="772"/>
      <c r="AF206" s="772"/>
      <c r="AG206" s="772"/>
      <c r="AH206" s="772"/>
      <c r="AI206" s="772"/>
      <c r="AJ206" s="772"/>
      <c r="AK206" s="772"/>
      <c r="AL206" s="788"/>
      <c r="AM206" s="788"/>
      <c r="AN206" s="788"/>
      <c r="AO206" s="788"/>
      <c r="AP206" s="788"/>
      <c r="AQ206" s="788"/>
      <c r="AR206" s="788"/>
      <c r="AS206" s="788"/>
      <c r="AT206" s="788"/>
      <c r="AU206" s="788"/>
      <c r="AV206" s="788"/>
      <c r="AW206" s="788"/>
      <c r="AX206" s="788"/>
      <c r="AY206" s="788"/>
      <c r="AZ206" s="788"/>
      <c r="BA206" s="788"/>
      <c r="BB206" s="788"/>
      <c r="BC206" s="788"/>
    </row>
    <row r="207" spans="1:59" s="26" customFormat="1" ht="12" customHeight="1">
      <c r="E207" s="605" t="s">
        <v>130</v>
      </c>
      <c r="F207" s="605"/>
      <c r="G207" s="605"/>
      <c r="H207" s="605"/>
      <c r="I207" s="605"/>
      <c r="J207" s="605"/>
      <c r="K207" s="808" t="s">
        <v>142</v>
      </c>
      <c r="L207" s="808"/>
      <c r="M207" s="808"/>
      <c r="N207" s="808"/>
      <c r="O207" s="808"/>
      <c r="P207" s="808"/>
      <c r="Q207" s="808"/>
      <c r="R207" s="808"/>
      <c r="S207" s="808"/>
      <c r="T207" s="808"/>
      <c r="U207" s="808"/>
      <c r="V207" s="808"/>
      <c r="W207" s="808"/>
      <c r="X207" s="808"/>
      <c r="Y207" s="808"/>
      <c r="Z207" s="808"/>
      <c r="AA207" s="808"/>
      <c r="AB207" s="808"/>
      <c r="AC207" s="808"/>
      <c r="AD207" s="808"/>
      <c r="AE207" s="808"/>
      <c r="AF207" s="808"/>
      <c r="AG207" s="808"/>
      <c r="AH207" s="808"/>
      <c r="AI207" s="808"/>
      <c r="AJ207" s="808"/>
      <c r="AK207" s="808"/>
      <c r="AL207" s="789">
        <f>AL201-AL204</f>
        <v>866.74769230769232</v>
      </c>
      <c r="AM207" s="789"/>
      <c r="AN207" s="789"/>
      <c r="AO207" s="789"/>
      <c r="AP207" s="789"/>
      <c r="AQ207" s="789"/>
      <c r="AR207" s="789"/>
      <c r="AS207" s="789"/>
      <c r="AT207" s="789"/>
      <c r="AU207" s="789">
        <f>AU201-AU204</f>
        <v>0</v>
      </c>
      <c r="AV207" s="789"/>
      <c r="AW207" s="789"/>
      <c r="AX207" s="789"/>
      <c r="AY207" s="789"/>
      <c r="AZ207" s="789"/>
      <c r="BA207" s="789"/>
      <c r="BB207" s="789"/>
      <c r="BC207" s="789"/>
    </row>
    <row r="208" spans="1:59" s="26" customFormat="1" ht="12" customHeight="1">
      <c r="E208" s="304"/>
      <c r="F208" s="304"/>
      <c r="G208" s="304"/>
      <c r="H208" s="304"/>
      <c r="I208" s="304"/>
      <c r="J208" s="304"/>
      <c r="K208" s="785"/>
      <c r="L208" s="785"/>
      <c r="M208" s="785"/>
      <c r="N208" s="785"/>
      <c r="O208" s="785"/>
      <c r="P208" s="785"/>
      <c r="Q208" s="785"/>
      <c r="R208" s="785"/>
      <c r="S208" s="785"/>
      <c r="T208" s="785"/>
      <c r="U208" s="785"/>
      <c r="V208" s="785"/>
      <c r="W208" s="785"/>
      <c r="X208" s="785"/>
      <c r="Y208" s="785"/>
      <c r="Z208" s="785"/>
      <c r="AA208" s="785"/>
      <c r="AB208" s="785"/>
      <c r="AC208" s="785"/>
      <c r="AD208" s="785"/>
      <c r="AE208" s="785"/>
      <c r="AF208" s="785"/>
      <c r="AG208" s="785"/>
      <c r="AH208" s="785"/>
      <c r="AI208" s="785"/>
      <c r="AJ208" s="785"/>
      <c r="AK208" s="785"/>
      <c r="AL208" s="790"/>
      <c r="AM208" s="790"/>
      <c r="AN208" s="790"/>
      <c r="AO208" s="790"/>
      <c r="AP208" s="790"/>
      <c r="AQ208" s="790"/>
      <c r="AR208" s="790"/>
      <c r="AS208" s="790"/>
      <c r="AT208" s="790"/>
      <c r="AU208" s="790"/>
      <c r="AV208" s="790"/>
      <c r="AW208" s="790"/>
      <c r="AX208" s="790"/>
      <c r="AY208" s="790"/>
      <c r="AZ208" s="790"/>
      <c r="BA208" s="790"/>
      <c r="BB208" s="790"/>
      <c r="BC208" s="790"/>
    </row>
    <row r="209" spans="1:59" s="26" customFormat="1" ht="12" customHeight="1">
      <c r="E209" s="304"/>
      <c r="F209" s="304"/>
      <c r="G209" s="304"/>
      <c r="H209" s="304"/>
      <c r="I209" s="304"/>
      <c r="J209" s="304"/>
      <c r="K209" s="785"/>
      <c r="L209" s="785"/>
      <c r="M209" s="785"/>
      <c r="N209" s="785"/>
      <c r="O209" s="785"/>
      <c r="P209" s="785"/>
      <c r="Q209" s="785"/>
      <c r="R209" s="785"/>
      <c r="S209" s="785"/>
      <c r="T209" s="785"/>
      <c r="U209" s="785"/>
      <c r="V209" s="785"/>
      <c r="W209" s="785"/>
      <c r="X209" s="785"/>
      <c r="Y209" s="785"/>
      <c r="Z209" s="785"/>
      <c r="AA209" s="785"/>
      <c r="AB209" s="785"/>
      <c r="AC209" s="785"/>
      <c r="AD209" s="785"/>
      <c r="AE209" s="785"/>
      <c r="AF209" s="785"/>
      <c r="AG209" s="785"/>
      <c r="AH209" s="785"/>
      <c r="AI209" s="785"/>
      <c r="AJ209" s="785"/>
      <c r="AK209" s="785"/>
      <c r="AL209" s="790"/>
      <c r="AM209" s="790"/>
      <c r="AN209" s="790"/>
      <c r="AO209" s="790"/>
      <c r="AP209" s="790"/>
      <c r="AQ209" s="790"/>
      <c r="AR209" s="790"/>
      <c r="AS209" s="790"/>
      <c r="AT209" s="790"/>
      <c r="AU209" s="790"/>
      <c r="AV209" s="790"/>
      <c r="AW209" s="790"/>
      <c r="AX209" s="790"/>
      <c r="AY209" s="790"/>
      <c r="AZ209" s="790"/>
      <c r="BA209" s="790"/>
      <c r="BB209" s="790"/>
      <c r="BC209" s="790"/>
    </row>
    <row r="210" spans="1:59" s="26" customFormat="1" ht="12" customHeight="1">
      <c r="E210" s="95"/>
      <c r="F210" s="95"/>
      <c r="G210" s="95"/>
      <c r="H210" s="95"/>
      <c r="I210" s="95"/>
      <c r="J210" s="9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96"/>
      <c r="AM210" s="96"/>
      <c r="AN210" s="96"/>
      <c r="AO210" s="96"/>
      <c r="AP210" s="96"/>
      <c r="AQ210" s="96"/>
      <c r="AR210" s="96"/>
      <c r="AS210" s="96"/>
      <c r="AT210" s="96"/>
      <c r="AU210" s="96"/>
      <c r="AV210" s="96"/>
      <c r="AW210" s="96"/>
      <c r="AX210" s="96"/>
      <c r="AY210" s="96"/>
      <c r="AZ210" s="96"/>
      <c r="BA210" s="96"/>
      <c r="BB210" s="96"/>
      <c r="BC210" s="96"/>
    </row>
    <row r="211" spans="1:59" s="26" customFormat="1" ht="12" customHeight="1">
      <c r="E211" s="146"/>
      <c r="F211" s="146"/>
      <c r="G211" s="146"/>
      <c r="H211" s="146"/>
      <c r="I211" s="146"/>
      <c r="J211" s="14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89"/>
      <c r="AM211" s="89"/>
      <c r="AN211" s="89"/>
      <c r="AO211" s="89"/>
      <c r="AP211" s="89"/>
      <c r="AQ211" s="89"/>
      <c r="AR211" s="89"/>
      <c r="AS211" s="89"/>
      <c r="AT211" s="89"/>
      <c r="AU211" s="89"/>
      <c r="AV211" s="89"/>
      <c r="AW211" s="89"/>
      <c r="AX211" s="89"/>
      <c r="AY211" s="89"/>
      <c r="AZ211" s="89"/>
      <c r="BA211" s="89"/>
      <c r="BB211" s="89"/>
      <c r="BC211" s="89"/>
    </row>
    <row r="212" spans="1:59" s="26" customFormat="1" ht="12" customHeight="1">
      <c r="E212" s="146"/>
      <c r="F212" s="146"/>
      <c r="G212" s="146"/>
      <c r="H212" s="146"/>
      <c r="I212" s="146"/>
      <c r="J212" s="14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89"/>
      <c r="AM212" s="89"/>
      <c r="AN212" s="89"/>
      <c r="AO212" s="89"/>
      <c r="AP212" s="89"/>
      <c r="AQ212" s="89"/>
      <c r="AR212" s="89"/>
      <c r="AS212" s="89"/>
      <c r="AT212" s="89"/>
      <c r="AU212" s="89"/>
      <c r="AV212" s="89"/>
      <c r="AW212" s="89"/>
      <c r="AX212" s="89"/>
      <c r="AY212" s="89"/>
      <c r="AZ212" s="89"/>
      <c r="BA212" s="89"/>
      <c r="BB212" s="89"/>
      <c r="BC212" s="89"/>
    </row>
    <row r="213" spans="1:59" s="26" customFormat="1" ht="12" customHeight="1">
      <c r="A213" s="278" t="s">
        <v>441</v>
      </c>
      <c r="B213" s="278"/>
      <c r="C213" s="278"/>
      <c r="D213" s="278"/>
      <c r="E213" s="278"/>
      <c r="F213" s="278"/>
      <c r="G213" s="278"/>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8"/>
      <c r="AY213" s="278"/>
      <c r="AZ213" s="278"/>
      <c r="BA213" s="278"/>
      <c r="BB213" s="278"/>
      <c r="BC213" s="278"/>
      <c r="BD213" s="278"/>
      <c r="BE213" s="278"/>
      <c r="BF213" s="278"/>
      <c r="BG213" s="278"/>
    </row>
    <row r="214" spans="1:59" s="26" customFormat="1" ht="12" customHeight="1">
      <c r="A214" s="278"/>
      <c r="B214" s="278"/>
      <c r="C214" s="278"/>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8"/>
      <c r="AY214" s="278"/>
      <c r="AZ214" s="278"/>
      <c r="BA214" s="278"/>
      <c r="BB214" s="278"/>
      <c r="BC214" s="278"/>
      <c r="BD214" s="278"/>
      <c r="BE214" s="278"/>
      <c r="BF214" s="278"/>
      <c r="BG214" s="278"/>
    </row>
    <row r="215" spans="1:59" s="26" customFormat="1" ht="12" customHeight="1">
      <c r="E215" s="146"/>
      <c r="F215" s="146"/>
      <c r="G215" s="146"/>
      <c r="H215" s="146"/>
      <c r="I215" s="146"/>
      <c r="J215" s="14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89"/>
      <c r="AM215" s="89"/>
      <c r="AN215" s="89"/>
      <c r="AO215" s="89"/>
      <c r="AP215" s="89"/>
      <c r="AQ215" s="89"/>
      <c r="AR215" s="89"/>
      <c r="AS215" s="89"/>
      <c r="AT215" s="89"/>
      <c r="AU215" s="89"/>
      <c r="AV215" s="89"/>
      <c r="AW215" s="89"/>
      <c r="AX215" s="89"/>
      <c r="AY215" s="89"/>
      <c r="AZ215" s="89"/>
      <c r="BA215" s="89"/>
      <c r="BB215" s="89"/>
      <c r="BC215" s="89"/>
    </row>
    <row r="216" spans="1:59" s="26" customFormat="1" ht="12" customHeight="1">
      <c r="A216" s="240"/>
      <c r="B216" s="240"/>
      <c r="C216" s="240"/>
      <c r="D216" s="240"/>
      <c r="E216" s="240"/>
      <c r="F216" s="240"/>
      <c r="G216" s="240"/>
      <c r="H216" s="240"/>
      <c r="I216" s="240"/>
      <c r="J216" s="240"/>
      <c r="K216" s="240"/>
      <c r="L216" s="240"/>
      <c r="M216" s="240"/>
      <c r="N216" s="240"/>
      <c r="O216" s="240"/>
      <c r="P216" s="240"/>
      <c r="Q216" s="240"/>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row>
    <row r="217" spans="1:59" s="26" customFormat="1" ht="12"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514" t="s">
        <v>126</v>
      </c>
      <c r="AM217" s="515"/>
      <c r="AN217" s="515"/>
      <c r="AO217" s="515"/>
      <c r="AP217" s="515"/>
      <c r="AQ217" s="515"/>
      <c r="AR217" s="515"/>
      <c r="AS217" s="515"/>
      <c r="AT217" s="516"/>
      <c r="AU217" s="514" t="s">
        <v>127</v>
      </c>
      <c r="AV217" s="515"/>
      <c r="AW217" s="515"/>
      <c r="AX217" s="515"/>
      <c r="AY217" s="515"/>
      <c r="AZ217" s="515"/>
      <c r="BA217" s="515"/>
      <c r="BB217" s="515"/>
      <c r="BC217" s="516"/>
    </row>
    <row r="218" spans="1:59" s="26" customFormat="1" ht="12"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517"/>
      <c r="AM218" s="518"/>
      <c r="AN218" s="518"/>
      <c r="AO218" s="518"/>
      <c r="AP218" s="518"/>
      <c r="AQ218" s="518"/>
      <c r="AR218" s="518"/>
      <c r="AS218" s="518"/>
      <c r="AT218" s="519"/>
      <c r="AU218" s="517"/>
      <c r="AV218" s="518"/>
      <c r="AW218" s="518"/>
      <c r="AX218" s="518"/>
      <c r="AY218" s="518"/>
      <c r="AZ218" s="518"/>
      <c r="BA218" s="518"/>
      <c r="BB218" s="518"/>
      <c r="BC218" s="519"/>
    </row>
    <row r="219" spans="1:59" s="26" customFormat="1" ht="12"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517"/>
      <c r="AM219" s="518"/>
      <c r="AN219" s="518"/>
      <c r="AO219" s="518"/>
      <c r="AP219" s="518"/>
      <c r="AQ219" s="518"/>
      <c r="AR219" s="518"/>
      <c r="AS219" s="518"/>
      <c r="AT219" s="519"/>
      <c r="AU219" s="517"/>
      <c r="AV219" s="518"/>
      <c r="AW219" s="518"/>
      <c r="AX219" s="518"/>
      <c r="AY219" s="518"/>
      <c r="AZ219" s="518"/>
      <c r="BA219" s="518"/>
      <c r="BB219" s="518"/>
      <c r="BC219" s="519"/>
    </row>
    <row r="220" spans="1:59" s="26" customFormat="1" ht="12" customHeight="1">
      <c r="E220" s="304" t="s">
        <v>129</v>
      </c>
      <c r="F220" s="304"/>
      <c r="G220" s="304"/>
      <c r="H220" s="304"/>
      <c r="I220" s="304"/>
      <c r="J220" s="304"/>
      <c r="K220" s="268" t="s">
        <v>416</v>
      </c>
      <c r="L220" s="268"/>
      <c r="M220" s="268"/>
      <c r="N220" s="268"/>
      <c r="O220" s="268"/>
      <c r="P220" s="268"/>
      <c r="Q220" s="268"/>
      <c r="R220" s="268"/>
      <c r="S220" s="268"/>
      <c r="T220" s="268"/>
      <c r="U220" s="268"/>
      <c r="V220" s="268"/>
      <c r="W220" s="268"/>
      <c r="X220" s="268"/>
      <c r="Y220" s="268"/>
      <c r="Z220" s="268"/>
      <c r="AA220" s="268"/>
      <c r="AB220" s="268"/>
      <c r="AC220" s="268"/>
      <c r="AD220" s="268"/>
      <c r="AE220" s="268"/>
      <c r="AF220" s="268"/>
      <c r="AG220" s="268"/>
      <c r="AH220" s="268"/>
      <c r="AI220" s="268"/>
      <c r="AJ220" s="268"/>
      <c r="AK220" s="268"/>
      <c r="AL220" s="305">
        <f>AI457</f>
        <v>50.095384615384624</v>
      </c>
      <c r="AM220" s="305"/>
      <c r="AN220" s="305"/>
      <c r="AO220" s="305"/>
      <c r="AP220" s="305"/>
      <c r="AQ220" s="305"/>
      <c r="AR220" s="305"/>
      <c r="AS220" s="305"/>
      <c r="AT220" s="305"/>
      <c r="AU220" s="305">
        <f>AT457</f>
        <v>0</v>
      </c>
      <c r="AV220" s="305"/>
      <c r="AW220" s="305"/>
      <c r="AX220" s="305"/>
      <c r="AY220" s="305"/>
      <c r="AZ220" s="305"/>
      <c r="BA220" s="305"/>
      <c r="BB220" s="305"/>
      <c r="BC220" s="305"/>
    </row>
    <row r="221" spans="1:59" s="26" customFormat="1" ht="12" customHeight="1">
      <c r="E221" s="304"/>
      <c r="F221" s="304"/>
      <c r="G221" s="304"/>
      <c r="H221" s="304"/>
      <c r="I221" s="304"/>
      <c r="J221" s="304"/>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305"/>
      <c r="AM221" s="305"/>
      <c r="AN221" s="305"/>
      <c r="AO221" s="305"/>
      <c r="AP221" s="305"/>
      <c r="AQ221" s="305"/>
      <c r="AR221" s="305"/>
      <c r="AS221" s="305"/>
      <c r="AT221" s="305"/>
      <c r="AU221" s="305"/>
      <c r="AV221" s="305"/>
      <c r="AW221" s="305"/>
      <c r="AX221" s="305"/>
      <c r="AY221" s="305"/>
      <c r="AZ221" s="305"/>
      <c r="BA221" s="305"/>
      <c r="BB221" s="305"/>
      <c r="BC221" s="305"/>
    </row>
    <row r="222" spans="1:59" s="26" customFormat="1" ht="12" customHeight="1">
      <c r="E222" s="304"/>
      <c r="F222" s="304"/>
      <c r="G222" s="304"/>
      <c r="H222" s="304"/>
      <c r="I222" s="304"/>
      <c r="J222" s="304"/>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c r="AG222" s="268"/>
      <c r="AH222" s="268"/>
      <c r="AI222" s="268"/>
      <c r="AJ222" s="268"/>
      <c r="AK222" s="268"/>
      <c r="AL222" s="305"/>
      <c r="AM222" s="305"/>
      <c r="AN222" s="305"/>
      <c r="AO222" s="305"/>
      <c r="AP222" s="305"/>
      <c r="AQ222" s="305"/>
      <c r="AR222" s="305"/>
      <c r="AS222" s="305"/>
      <c r="AT222" s="305"/>
      <c r="AU222" s="305"/>
      <c r="AV222" s="305"/>
      <c r="AW222" s="305"/>
      <c r="AX222" s="305"/>
      <c r="AY222" s="305"/>
      <c r="AZ222" s="305"/>
      <c r="BA222" s="305"/>
      <c r="BB222" s="305"/>
      <c r="BC222" s="305"/>
    </row>
    <row r="223" spans="1:59" s="26" customFormat="1" ht="12" customHeight="1">
      <c r="E223" s="304" t="s">
        <v>129</v>
      </c>
      <c r="F223" s="304"/>
      <c r="G223" s="304"/>
      <c r="H223" s="304"/>
      <c r="I223" s="304"/>
      <c r="J223" s="304"/>
      <c r="K223" s="268" t="s">
        <v>417</v>
      </c>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305">
        <f>AI478</f>
        <v>20.676923076923078</v>
      </c>
      <c r="AM223" s="305"/>
      <c r="AN223" s="305"/>
      <c r="AO223" s="305"/>
      <c r="AP223" s="305"/>
      <c r="AQ223" s="305"/>
      <c r="AR223" s="305"/>
      <c r="AS223" s="305"/>
      <c r="AT223" s="305"/>
      <c r="AU223" s="305">
        <f>AT478</f>
        <v>0</v>
      </c>
      <c r="AV223" s="305"/>
      <c r="AW223" s="305"/>
      <c r="AX223" s="305"/>
      <c r="AY223" s="305"/>
      <c r="AZ223" s="305"/>
      <c r="BA223" s="305"/>
      <c r="BB223" s="305"/>
      <c r="BC223" s="305"/>
    </row>
    <row r="224" spans="1:59" s="26" customFormat="1" ht="12" customHeight="1">
      <c r="E224" s="304"/>
      <c r="F224" s="304"/>
      <c r="G224" s="304"/>
      <c r="H224" s="304"/>
      <c r="I224" s="304"/>
      <c r="J224" s="304"/>
      <c r="K224" s="268"/>
      <c r="L224" s="268"/>
      <c r="M224" s="268"/>
      <c r="N224" s="268"/>
      <c r="O224" s="268"/>
      <c r="P224" s="268"/>
      <c r="Q224" s="268"/>
      <c r="R224" s="268"/>
      <c r="S224" s="268"/>
      <c r="T224" s="268"/>
      <c r="U224" s="268"/>
      <c r="V224" s="268"/>
      <c r="W224" s="268"/>
      <c r="X224" s="268"/>
      <c r="Y224" s="268"/>
      <c r="Z224" s="268"/>
      <c r="AA224" s="268"/>
      <c r="AB224" s="268"/>
      <c r="AC224" s="268"/>
      <c r="AD224" s="268"/>
      <c r="AE224" s="268"/>
      <c r="AF224" s="268"/>
      <c r="AG224" s="268"/>
      <c r="AH224" s="268"/>
      <c r="AI224" s="268"/>
      <c r="AJ224" s="268"/>
      <c r="AK224" s="268"/>
      <c r="AL224" s="305"/>
      <c r="AM224" s="305"/>
      <c r="AN224" s="305"/>
      <c r="AO224" s="305"/>
      <c r="AP224" s="305"/>
      <c r="AQ224" s="305"/>
      <c r="AR224" s="305"/>
      <c r="AS224" s="305"/>
      <c r="AT224" s="305"/>
      <c r="AU224" s="305"/>
      <c r="AV224" s="305"/>
      <c r="AW224" s="305"/>
      <c r="AX224" s="305"/>
      <c r="AY224" s="305"/>
      <c r="AZ224" s="305"/>
      <c r="BA224" s="305"/>
      <c r="BB224" s="305"/>
      <c r="BC224" s="305"/>
    </row>
    <row r="225" spans="5:55" s="26" customFormat="1" ht="12" customHeight="1">
      <c r="E225" s="304"/>
      <c r="F225" s="304"/>
      <c r="G225" s="304"/>
      <c r="H225" s="304"/>
      <c r="I225" s="304"/>
      <c r="J225" s="304"/>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305"/>
      <c r="AM225" s="305"/>
      <c r="AN225" s="305"/>
      <c r="AO225" s="305"/>
      <c r="AP225" s="305"/>
      <c r="AQ225" s="305"/>
      <c r="AR225" s="305"/>
      <c r="AS225" s="305"/>
      <c r="AT225" s="305"/>
      <c r="AU225" s="305"/>
      <c r="AV225" s="305"/>
      <c r="AW225" s="305"/>
      <c r="AX225" s="305"/>
      <c r="AY225" s="305"/>
      <c r="AZ225" s="305"/>
      <c r="BA225" s="305"/>
      <c r="BB225" s="305"/>
      <c r="BC225" s="305"/>
    </row>
    <row r="226" spans="5:55" s="26" customFormat="1" ht="12" customHeight="1">
      <c r="E226" s="304" t="s">
        <v>129</v>
      </c>
      <c r="F226" s="304"/>
      <c r="G226" s="304"/>
      <c r="H226" s="304"/>
      <c r="I226" s="304"/>
      <c r="J226" s="304"/>
      <c r="K226" s="611" t="s">
        <v>464</v>
      </c>
      <c r="L226" s="350"/>
      <c r="M226" s="350"/>
      <c r="N226" s="350"/>
      <c r="O226" s="350"/>
      <c r="P226" s="350"/>
      <c r="Q226" s="350"/>
      <c r="R226" s="350"/>
      <c r="S226" s="350"/>
      <c r="T226" s="350"/>
      <c r="U226" s="350"/>
      <c r="V226" s="350"/>
      <c r="W226" s="350"/>
      <c r="X226" s="350"/>
      <c r="Y226" s="350"/>
      <c r="Z226" s="350"/>
      <c r="AA226" s="350"/>
      <c r="AB226" s="350"/>
      <c r="AC226" s="350"/>
      <c r="AD226" s="350"/>
      <c r="AE226" s="350"/>
      <c r="AF226" s="350"/>
      <c r="AG226" s="350"/>
      <c r="AH226" s="350"/>
      <c r="AI226" s="350"/>
      <c r="AJ226" s="350"/>
      <c r="AK226" s="350"/>
      <c r="AL226" s="305">
        <f>AI499</f>
        <v>8.5169230769230762</v>
      </c>
      <c r="AM226" s="305"/>
      <c r="AN226" s="305"/>
      <c r="AO226" s="305"/>
      <c r="AP226" s="305"/>
      <c r="AQ226" s="305"/>
      <c r="AR226" s="305"/>
      <c r="AS226" s="305"/>
      <c r="AT226" s="305"/>
      <c r="AU226" s="305">
        <f>AT499</f>
        <v>0</v>
      </c>
      <c r="AV226" s="305"/>
      <c r="AW226" s="305"/>
      <c r="AX226" s="305"/>
      <c r="AY226" s="305"/>
      <c r="AZ226" s="305"/>
      <c r="BA226" s="305"/>
      <c r="BB226" s="305"/>
      <c r="BC226" s="305"/>
    </row>
    <row r="227" spans="5:55" s="26" customFormat="1" ht="12" customHeight="1">
      <c r="E227" s="304"/>
      <c r="F227" s="304"/>
      <c r="G227" s="304"/>
      <c r="H227" s="304"/>
      <c r="I227" s="304"/>
      <c r="J227" s="304"/>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350"/>
      <c r="AK227" s="350"/>
      <c r="AL227" s="305"/>
      <c r="AM227" s="305"/>
      <c r="AN227" s="305"/>
      <c r="AO227" s="305"/>
      <c r="AP227" s="305"/>
      <c r="AQ227" s="305"/>
      <c r="AR227" s="305"/>
      <c r="AS227" s="305"/>
      <c r="AT227" s="305"/>
      <c r="AU227" s="305"/>
      <c r="AV227" s="305"/>
      <c r="AW227" s="305"/>
      <c r="AX227" s="305"/>
      <c r="AY227" s="305"/>
      <c r="AZ227" s="305"/>
      <c r="BA227" s="305"/>
      <c r="BB227" s="305"/>
      <c r="BC227" s="305"/>
    </row>
    <row r="228" spans="5:55" s="26" customFormat="1" ht="12" customHeight="1">
      <c r="E228" s="304"/>
      <c r="F228" s="304"/>
      <c r="G228" s="304"/>
      <c r="H228" s="304"/>
      <c r="I228" s="304"/>
      <c r="J228" s="304"/>
      <c r="K228" s="350"/>
      <c r="L228" s="350"/>
      <c r="M228" s="350"/>
      <c r="N228" s="350"/>
      <c r="O228" s="350"/>
      <c r="P228" s="350"/>
      <c r="Q228" s="350"/>
      <c r="R228" s="350"/>
      <c r="S228" s="350"/>
      <c r="T228" s="350"/>
      <c r="U228" s="350"/>
      <c r="V228" s="350"/>
      <c r="W228" s="350"/>
      <c r="X228" s="350"/>
      <c r="Y228" s="350"/>
      <c r="Z228" s="350"/>
      <c r="AA228" s="350"/>
      <c r="AB228" s="350"/>
      <c r="AC228" s="350"/>
      <c r="AD228" s="350"/>
      <c r="AE228" s="350"/>
      <c r="AF228" s="350"/>
      <c r="AG228" s="350"/>
      <c r="AH228" s="350"/>
      <c r="AI228" s="350"/>
      <c r="AJ228" s="350"/>
      <c r="AK228" s="350"/>
      <c r="AL228" s="305"/>
      <c r="AM228" s="305"/>
      <c r="AN228" s="305"/>
      <c r="AO228" s="305"/>
      <c r="AP228" s="305"/>
      <c r="AQ228" s="305"/>
      <c r="AR228" s="305"/>
      <c r="AS228" s="305"/>
      <c r="AT228" s="305"/>
      <c r="AU228" s="305"/>
      <c r="AV228" s="305"/>
      <c r="AW228" s="305"/>
      <c r="AX228" s="305"/>
      <c r="AY228" s="305"/>
      <c r="AZ228" s="305"/>
      <c r="BA228" s="305"/>
      <c r="BB228" s="305"/>
      <c r="BC228" s="305"/>
    </row>
    <row r="229" spans="5:55" s="26" customFormat="1" ht="12" customHeight="1">
      <c r="E229" s="304" t="s">
        <v>129</v>
      </c>
      <c r="F229" s="304"/>
      <c r="G229" s="304"/>
      <c r="H229" s="304"/>
      <c r="I229" s="304"/>
      <c r="J229" s="304"/>
      <c r="K229" s="350" t="s">
        <v>418</v>
      </c>
      <c r="L229" s="350"/>
      <c r="M229" s="350"/>
      <c r="N229" s="350"/>
      <c r="O229" s="350"/>
      <c r="P229" s="350"/>
      <c r="Q229" s="350"/>
      <c r="R229" s="350"/>
      <c r="S229" s="350"/>
      <c r="T229" s="350"/>
      <c r="U229" s="350"/>
      <c r="V229" s="350"/>
      <c r="W229" s="350"/>
      <c r="X229" s="350"/>
      <c r="Y229" s="350"/>
      <c r="Z229" s="350"/>
      <c r="AA229" s="350"/>
      <c r="AB229" s="350"/>
      <c r="AC229" s="350"/>
      <c r="AD229" s="350"/>
      <c r="AE229" s="350"/>
      <c r="AF229" s="350"/>
      <c r="AG229" s="350"/>
      <c r="AH229" s="350"/>
      <c r="AI229" s="350"/>
      <c r="AJ229" s="350"/>
      <c r="AK229" s="350"/>
      <c r="AL229" s="305">
        <f>AV327</f>
        <v>0</v>
      </c>
      <c r="AM229" s="305"/>
      <c r="AN229" s="305"/>
      <c r="AO229" s="305"/>
      <c r="AP229" s="305"/>
      <c r="AQ229" s="305"/>
      <c r="AR229" s="305"/>
      <c r="AS229" s="305"/>
      <c r="AT229" s="305"/>
      <c r="AU229" s="305">
        <f>AV330</f>
        <v>0</v>
      </c>
      <c r="AV229" s="305"/>
      <c r="AW229" s="305"/>
      <c r="AX229" s="305"/>
      <c r="AY229" s="305"/>
      <c r="AZ229" s="305"/>
      <c r="BA229" s="305"/>
      <c r="BB229" s="305"/>
      <c r="BC229" s="305"/>
    </row>
    <row r="230" spans="5:55" s="26" customFormat="1" ht="12" customHeight="1">
      <c r="E230" s="304"/>
      <c r="F230" s="304"/>
      <c r="G230" s="304"/>
      <c r="H230" s="304"/>
      <c r="I230" s="304"/>
      <c r="J230" s="304"/>
      <c r="K230" s="350"/>
      <c r="L230" s="350"/>
      <c r="M230" s="350"/>
      <c r="N230" s="350"/>
      <c r="O230" s="350"/>
      <c r="P230" s="350"/>
      <c r="Q230" s="350"/>
      <c r="R230" s="350"/>
      <c r="S230" s="350"/>
      <c r="T230" s="350"/>
      <c r="U230" s="350"/>
      <c r="V230" s="350"/>
      <c r="W230" s="350"/>
      <c r="X230" s="350"/>
      <c r="Y230" s="350"/>
      <c r="Z230" s="350"/>
      <c r="AA230" s="350"/>
      <c r="AB230" s="350"/>
      <c r="AC230" s="350"/>
      <c r="AD230" s="350"/>
      <c r="AE230" s="350"/>
      <c r="AF230" s="350"/>
      <c r="AG230" s="350"/>
      <c r="AH230" s="350"/>
      <c r="AI230" s="350"/>
      <c r="AJ230" s="350"/>
      <c r="AK230" s="350"/>
      <c r="AL230" s="305"/>
      <c r="AM230" s="305"/>
      <c r="AN230" s="305"/>
      <c r="AO230" s="305"/>
      <c r="AP230" s="305"/>
      <c r="AQ230" s="305"/>
      <c r="AR230" s="305"/>
      <c r="AS230" s="305"/>
      <c r="AT230" s="305"/>
      <c r="AU230" s="305"/>
      <c r="AV230" s="305"/>
      <c r="AW230" s="305"/>
      <c r="AX230" s="305"/>
      <c r="AY230" s="305"/>
      <c r="AZ230" s="305"/>
      <c r="BA230" s="305"/>
      <c r="BB230" s="305"/>
      <c r="BC230" s="305"/>
    </row>
    <row r="231" spans="5:55" s="26" customFormat="1" ht="12" customHeight="1">
      <c r="E231" s="304"/>
      <c r="F231" s="304"/>
      <c r="G231" s="304"/>
      <c r="H231" s="304"/>
      <c r="I231" s="304"/>
      <c r="J231" s="304"/>
      <c r="K231" s="350"/>
      <c r="L231" s="350"/>
      <c r="M231" s="350"/>
      <c r="N231" s="350"/>
      <c r="O231" s="350"/>
      <c r="P231" s="350"/>
      <c r="Q231" s="350"/>
      <c r="R231" s="350"/>
      <c r="S231" s="350"/>
      <c r="T231" s="350"/>
      <c r="U231" s="350"/>
      <c r="V231" s="350"/>
      <c r="W231" s="350"/>
      <c r="X231" s="350"/>
      <c r="Y231" s="350"/>
      <c r="Z231" s="350"/>
      <c r="AA231" s="350"/>
      <c r="AB231" s="350"/>
      <c r="AC231" s="350"/>
      <c r="AD231" s="350"/>
      <c r="AE231" s="350"/>
      <c r="AF231" s="350"/>
      <c r="AG231" s="350"/>
      <c r="AH231" s="350"/>
      <c r="AI231" s="350"/>
      <c r="AJ231" s="350"/>
      <c r="AK231" s="350"/>
      <c r="AL231" s="305"/>
      <c r="AM231" s="305"/>
      <c r="AN231" s="305"/>
      <c r="AO231" s="305"/>
      <c r="AP231" s="305"/>
      <c r="AQ231" s="305"/>
      <c r="AR231" s="305"/>
      <c r="AS231" s="305"/>
      <c r="AT231" s="305"/>
      <c r="AU231" s="305"/>
      <c r="AV231" s="305"/>
      <c r="AW231" s="305"/>
      <c r="AX231" s="305"/>
      <c r="AY231" s="305"/>
      <c r="AZ231" s="305"/>
      <c r="BA231" s="305"/>
      <c r="BB231" s="305"/>
      <c r="BC231" s="305"/>
    </row>
    <row r="232" spans="5:55" s="26" customFormat="1" ht="12" customHeight="1">
      <c r="E232" s="304" t="s">
        <v>129</v>
      </c>
      <c r="F232" s="304"/>
      <c r="G232" s="304"/>
      <c r="H232" s="304"/>
      <c r="I232" s="304"/>
      <c r="J232" s="304"/>
      <c r="K232" s="268" t="s">
        <v>419</v>
      </c>
      <c r="L232" s="268"/>
      <c r="M232" s="268"/>
      <c r="N232" s="268"/>
      <c r="O232" s="268"/>
      <c r="P232" s="268"/>
      <c r="Q232" s="268"/>
      <c r="R232" s="268"/>
      <c r="S232" s="268"/>
      <c r="T232" s="268"/>
      <c r="U232" s="268"/>
      <c r="V232" s="268"/>
      <c r="W232" s="268"/>
      <c r="X232" s="268"/>
      <c r="Y232" s="268"/>
      <c r="Z232" s="268"/>
      <c r="AA232" s="268"/>
      <c r="AB232" s="268"/>
      <c r="AC232" s="268"/>
      <c r="AD232" s="268"/>
      <c r="AE232" s="268"/>
      <c r="AF232" s="268"/>
      <c r="AG232" s="268"/>
      <c r="AH232" s="268"/>
      <c r="AI232" s="268"/>
      <c r="AJ232" s="268"/>
      <c r="AK232" s="268"/>
      <c r="AL232" s="351"/>
      <c r="AM232" s="351"/>
      <c r="AN232" s="351"/>
      <c r="AO232" s="351"/>
      <c r="AP232" s="351"/>
      <c r="AQ232" s="351"/>
      <c r="AR232" s="351"/>
      <c r="AS232" s="351"/>
      <c r="AT232" s="351"/>
      <c r="AU232" s="305">
        <f>AI361</f>
        <v>0</v>
      </c>
      <c r="AV232" s="305"/>
      <c r="AW232" s="305"/>
      <c r="AX232" s="305"/>
      <c r="AY232" s="305"/>
      <c r="AZ232" s="305"/>
      <c r="BA232" s="305"/>
      <c r="BB232" s="305"/>
      <c r="BC232" s="305"/>
    </row>
    <row r="233" spans="5:55" s="26" customFormat="1" ht="12" customHeight="1">
      <c r="E233" s="304"/>
      <c r="F233" s="304"/>
      <c r="G233" s="304"/>
      <c r="H233" s="304"/>
      <c r="I233" s="304"/>
      <c r="J233" s="304"/>
      <c r="K233" s="268"/>
      <c r="L233" s="268"/>
      <c r="M233" s="268"/>
      <c r="N233" s="268"/>
      <c r="O233" s="268"/>
      <c r="P233" s="268"/>
      <c r="Q233" s="268"/>
      <c r="R233" s="268"/>
      <c r="S233" s="268"/>
      <c r="T233" s="268"/>
      <c r="U233" s="268"/>
      <c r="V233" s="268"/>
      <c r="W233" s="268"/>
      <c r="X233" s="268"/>
      <c r="Y233" s="268"/>
      <c r="Z233" s="268"/>
      <c r="AA233" s="268"/>
      <c r="AB233" s="268"/>
      <c r="AC233" s="268"/>
      <c r="AD233" s="268"/>
      <c r="AE233" s="268"/>
      <c r="AF233" s="268"/>
      <c r="AG233" s="268"/>
      <c r="AH233" s="268"/>
      <c r="AI233" s="268"/>
      <c r="AJ233" s="268"/>
      <c r="AK233" s="268"/>
      <c r="AL233" s="351"/>
      <c r="AM233" s="351"/>
      <c r="AN233" s="351"/>
      <c r="AO233" s="351"/>
      <c r="AP233" s="351"/>
      <c r="AQ233" s="351"/>
      <c r="AR233" s="351"/>
      <c r="AS233" s="351"/>
      <c r="AT233" s="351"/>
      <c r="AU233" s="305"/>
      <c r="AV233" s="305"/>
      <c r="AW233" s="305"/>
      <c r="AX233" s="305"/>
      <c r="AY233" s="305"/>
      <c r="AZ233" s="305"/>
      <c r="BA233" s="305"/>
      <c r="BB233" s="305"/>
      <c r="BC233" s="305"/>
    </row>
    <row r="234" spans="5:55" s="26" customFormat="1" ht="12" customHeight="1">
      <c r="E234" s="304"/>
      <c r="F234" s="304"/>
      <c r="G234" s="304"/>
      <c r="H234" s="304"/>
      <c r="I234" s="304"/>
      <c r="J234" s="304"/>
      <c r="K234" s="268"/>
      <c r="L234" s="268"/>
      <c r="M234" s="268"/>
      <c r="N234" s="268"/>
      <c r="O234" s="268"/>
      <c r="P234" s="268"/>
      <c r="Q234" s="268"/>
      <c r="R234" s="268"/>
      <c r="S234" s="268"/>
      <c r="T234" s="268"/>
      <c r="U234" s="268"/>
      <c r="V234" s="268"/>
      <c r="W234" s="268"/>
      <c r="X234" s="268"/>
      <c r="Y234" s="268"/>
      <c r="Z234" s="268"/>
      <c r="AA234" s="268"/>
      <c r="AB234" s="268"/>
      <c r="AC234" s="268"/>
      <c r="AD234" s="268"/>
      <c r="AE234" s="268"/>
      <c r="AF234" s="268"/>
      <c r="AG234" s="268"/>
      <c r="AH234" s="268"/>
      <c r="AI234" s="268"/>
      <c r="AJ234" s="268"/>
      <c r="AK234" s="268"/>
      <c r="AL234" s="351"/>
      <c r="AM234" s="351"/>
      <c r="AN234" s="351"/>
      <c r="AO234" s="351"/>
      <c r="AP234" s="351"/>
      <c r="AQ234" s="351"/>
      <c r="AR234" s="351"/>
      <c r="AS234" s="351"/>
      <c r="AT234" s="351"/>
      <c r="AU234" s="305"/>
      <c r="AV234" s="305"/>
      <c r="AW234" s="305"/>
      <c r="AX234" s="305"/>
      <c r="AY234" s="305"/>
      <c r="AZ234" s="305"/>
      <c r="BA234" s="305"/>
      <c r="BB234" s="305"/>
      <c r="BC234" s="305"/>
    </row>
    <row r="235" spans="5:55" s="26" customFormat="1" ht="12" customHeight="1">
      <c r="E235" s="304" t="s">
        <v>129</v>
      </c>
      <c r="F235" s="304"/>
      <c r="G235" s="304"/>
      <c r="H235" s="304"/>
      <c r="I235" s="304"/>
      <c r="J235" s="304"/>
      <c r="K235" s="268" t="s">
        <v>187</v>
      </c>
      <c r="L235" s="268"/>
      <c r="M235" s="268"/>
      <c r="N235" s="268"/>
      <c r="O235" s="268"/>
      <c r="P235" s="268"/>
      <c r="Q235" s="268"/>
      <c r="R235" s="268"/>
      <c r="S235" s="268"/>
      <c r="T235" s="268"/>
      <c r="U235" s="268"/>
      <c r="V235" s="268"/>
      <c r="W235" s="268"/>
      <c r="X235" s="268"/>
      <c r="Y235" s="268"/>
      <c r="Z235" s="268"/>
      <c r="AA235" s="268"/>
      <c r="AB235" s="268"/>
      <c r="AC235" s="268"/>
      <c r="AD235" s="268"/>
      <c r="AE235" s="268"/>
      <c r="AF235" s="268"/>
      <c r="AG235" s="268"/>
      <c r="AH235" s="268"/>
      <c r="AI235" s="268"/>
      <c r="AJ235" s="268"/>
      <c r="AK235" s="268"/>
      <c r="AL235" s="305">
        <f>AI523</f>
        <v>18.461538461538463</v>
      </c>
      <c r="AM235" s="305"/>
      <c r="AN235" s="305"/>
      <c r="AO235" s="305"/>
      <c r="AP235" s="305"/>
      <c r="AQ235" s="305"/>
      <c r="AR235" s="305"/>
      <c r="AS235" s="305"/>
      <c r="AT235" s="305"/>
      <c r="AU235" s="305">
        <f>AT523</f>
        <v>0</v>
      </c>
      <c r="AV235" s="305"/>
      <c r="AW235" s="305"/>
      <c r="AX235" s="305"/>
      <c r="AY235" s="305"/>
      <c r="AZ235" s="305"/>
      <c r="BA235" s="305"/>
      <c r="BB235" s="305"/>
      <c r="BC235" s="305"/>
    </row>
    <row r="236" spans="5:55" s="26" customFormat="1" ht="12" customHeight="1">
      <c r="E236" s="304"/>
      <c r="F236" s="304"/>
      <c r="G236" s="304"/>
      <c r="H236" s="304"/>
      <c r="I236" s="304"/>
      <c r="J236" s="304"/>
      <c r="K236" s="268"/>
      <c r="L236" s="268"/>
      <c r="M236" s="268"/>
      <c r="N236" s="268"/>
      <c r="O236" s="268"/>
      <c r="P236" s="268"/>
      <c r="Q236" s="268"/>
      <c r="R236" s="268"/>
      <c r="S236" s="268"/>
      <c r="T236" s="268"/>
      <c r="U236" s="268"/>
      <c r="V236" s="268"/>
      <c r="W236" s="268"/>
      <c r="X236" s="268"/>
      <c r="Y236" s="268"/>
      <c r="Z236" s="268"/>
      <c r="AA236" s="268"/>
      <c r="AB236" s="268"/>
      <c r="AC236" s="268"/>
      <c r="AD236" s="268"/>
      <c r="AE236" s="268"/>
      <c r="AF236" s="268"/>
      <c r="AG236" s="268"/>
      <c r="AH236" s="268"/>
      <c r="AI236" s="268"/>
      <c r="AJ236" s="268"/>
      <c r="AK236" s="268"/>
      <c r="AL236" s="305"/>
      <c r="AM236" s="305"/>
      <c r="AN236" s="305"/>
      <c r="AO236" s="305"/>
      <c r="AP236" s="305"/>
      <c r="AQ236" s="305"/>
      <c r="AR236" s="305"/>
      <c r="AS236" s="305"/>
      <c r="AT236" s="305"/>
      <c r="AU236" s="305"/>
      <c r="AV236" s="305"/>
      <c r="AW236" s="305"/>
      <c r="AX236" s="305"/>
      <c r="AY236" s="305"/>
      <c r="AZ236" s="305"/>
      <c r="BA236" s="305"/>
      <c r="BB236" s="305"/>
      <c r="BC236" s="305"/>
    </row>
    <row r="237" spans="5:55" s="26" customFormat="1" ht="12" customHeight="1">
      <c r="E237" s="304"/>
      <c r="F237" s="304"/>
      <c r="G237" s="304"/>
      <c r="H237" s="304"/>
      <c r="I237" s="304"/>
      <c r="J237" s="304"/>
      <c r="K237" s="268"/>
      <c r="L237" s="268"/>
      <c r="M237" s="268"/>
      <c r="N237" s="268"/>
      <c r="O237" s="268"/>
      <c r="P237" s="268"/>
      <c r="Q237" s="268"/>
      <c r="R237" s="268"/>
      <c r="S237" s="268"/>
      <c r="T237" s="268"/>
      <c r="U237" s="268"/>
      <c r="V237" s="268"/>
      <c r="W237" s="268"/>
      <c r="X237" s="268"/>
      <c r="Y237" s="268"/>
      <c r="Z237" s="268"/>
      <c r="AA237" s="268"/>
      <c r="AB237" s="268"/>
      <c r="AC237" s="268"/>
      <c r="AD237" s="268"/>
      <c r="AE237" s="268"/>
      <c r="AF237" s="268"/>
      <c r="AG237" s="268"/>
      <c r="AH237" s="268"/>
      <c r="AI237" s="268"/>
      <c r="AJ237" s="268"/>
      <c r="AK237" s="268"/>
      <c r="AL237" s="305"/>
      <c r="AM237" s="305"/>
      <c r="AN237" s="305"/>
      <c r="AO237" s="305"/>
      <c r="AP237" s="305"/>
      <c r="AQ237" s="305"/>
      <c r="AR237" s="305"/>
      <c r="AS237" s="305"/>
      <c r="AT237" s="305"/>
      <c r="AU237" s="305"/>
      <c r="AV237" s="305"/>
      <c r="AW237" s="305"/>
      <c r="AX237" s="305"/>
      <c r="AY237" s="305"/>
      <c r="AZ237" s="305"/>
      <c r="BA237" s="305"/>
      <c r="BB237" s="305"/>
      <c r="BC237" s="305"/>
    </row>
    <row r="238" spans="5:55" s="26" customFormat="1" ht="12" customHeight="1">
      <c r="E238" s="304" t="s">
        <v>129</v>
      </c>
      <c r="F238" s="304"/>
      <c r="G238" s="304"/>
      <c r="H238" s="304"/>
      <c r="I238" s="304"/>
      <c r="J238" s="304"/>
      <c r="K238" s="334" t="s">
        <v>420</v>
      </c>
      <c r="L238" s="335"/>
      <c r="M238" s="335"/>
      <c r="N238" s="335"/>
      <c r="O238" s="335"/>
      <c r="P238" s="335"/>
      <c r="Q238" s="335"/>
      <c r="R238" s="335"/>
      <c r="S238" s="335"/>
      <c r="T238" s="335"/>
      <c r="U238" s="335"/>
      <c r="V238" s="335"/>
      <c r="W238" s="335"/>
      <c r="X238" s="335"/>
      <c r="Y238" s="335"/>
      <c r="Z238" s="335"/>
      <c r="AA238" s="335"/>
      <c r="AB238" s="335"/>
      <c r="AC238" s="335"/>
      <c r="AD238" s="335"/>
      <c r="AE238" s="335"/>
      <c r="AF238" s="335"/>
      <c r="AG238" s="335"/>
      <c r="AH238" s="335"/>
      <c r="AI238" s="335"/>
      <c r="AJ238" s="335"/>
      <c r="AK238" s="336"/>
      <c r="AL238" s="305">
        <f>AI546</f>
        <v>0</v>
      </c>
      <c r="AM238" s="305"/>
      <c r="AN238" s="305"/>
      <c r="AO238" s="305"/>
      <c r="AP238" s="305"/>
      <c r="AQ238" s="305"/>
      <c r="AR238" s="305"/>
      <c r="AS238" s="305"/>
      <c r="AT238" s="305"/>
      <c r="AU238" s="305">
        <f>AT546</f>
        <v>0</v>
      </c>
      <c r="AV238" s="305"/>
      <c r="AW238" s="305"/>
      <c r="AX238" s="305"/>
      <c r="AY238" s="305"/>
      <c r="AZ238" s="305"/>
      <c r="BA238" s="305"/>
      <c r="BB238" s="305"/>
      <c r="BC238" s="305"/>
    </row>
    <row r="239" spans="5:55" s="26" customFormat="1" ht="12" customHeight="1">
      <c r="E239" s="304"/>
      <c r="F239" s="304"/>
      <c r="G239" s="304"/>
      <c r="H239" s="304"/>
      <c r="I239" s="304"/>
      <c r="J239" s="304"/>
      <c r="K239" s="334"/>
      <c r="L239" s="335"/>
      <c r="M239" s="335"/>
      <c r="N239" s="335"/>
      <c r="O239" s="335"/>
      <c r="P239" s="335"/>
      <c r="Q239" s="335"/>
      <c r="R239" s="335"/>
      <c r="S239" s="335"/>
      <c r="T239" s="335"/>
      <c r="U239" s="335"/>
      <c r="V239" s="335"/>
      <c r="W239" s="335"/>
      <c r="X239" s="335"/>
      <c r="Y239" s="335"/>
      <c r="Z239" s="335"/>
      <c r="AA239" s="335"/>
      <c r="AB239" s="335"/>
      <c r="AC239" s="335"/>
      <c r="AD239" s="335"/>
      <c r="AE239" s="335"/>
      <c r="AF239" s="335"/>
      <c r="AG239" s="335"/>
      <c r="AH239" s="335"/>
      <c r="AI239" s="335"/>
      <c r="AJ239" s="335"/>
      <c r="AK239" s="336"/>
      <c r="AL239" s="305"/>
      <c r="AM239" s="305"/>
      <c r="AN239" s="305"/>
      <c r="AO239" s="305"/>
      <c r="AP239" s="305"/>
      <c r="AQ239" s="305"/>
      <c r="AR239" s="305"/>
      <c r="AS239" s="305"/>
      <c r="AT239" s="305"/>
      <c r="AU239" s="305"/>
      <c r="AV239" s="305"/>
      <c r="AW239" s="305"/>
      <c r="AX239" s="305"/>
      <c r="AY239" s="305"/>
      <c r="AZ239" s="305"/>
      <c r="BA239" s="305"/>
      <c r="BB239" s="305"/>
      <c r="BC239" s="305"/>
    </row>
    <row r="240" spans="5:55" s="26" customFormat="1" ht="12" customHeight="1" thickBot="1">
      <c r="E240" s="308"/>
      <c r="F240" s="308"/>
      <c r="G240" s="308"/>
      <c r="H240" s="308"/>
      <c r="I240" s="308"/>
      <c r="J240" s="308"/>
      <c r="K240" s="337"/>
      <c r="L240" s="338"/>
      <c r="M240" s="338"/>
      <c r="N240" s="338"/>
      <c r="O240" s="338"/>
      <c r="P240" s="338"/>
      <c r="Q240" s="338"/>
      <c r="R240" s="338"/>
      <c r="S240" s="338"/>
      <c r="T240" s="338"/>
      <c r="U240" s="338"/>
      <c r="V240" s="338"/>
      <c r="W240" s="338"/>
      <c r="X240" s="338"/>
      <c r="Y240" s="338"/>
      <c r="Z240" s="338"/>
      <c r="AA240" s="338"/>
      <c r="AB240" s="338"/>
      <c r="AC240" s="338"/>
      <c r="AD240" s="338"/>
      <c r="AE240" s="338"/>
      <c r="AF240" s="338"/>
      <c r="AG240" s="338"/>
      <c r="AH240" s="338"/>
      <c r="AI240" s="338"/>
      <c r="AJ240" s="338"/>
      <c r="AK240" s="339"/>
      <c r="AL240" s="305"/>
      <c r="AM240" s="305"/>
      <c r="AN240" s="305"/>
      <c r="AO240" s="305"/>
      <c r="AP240" s="305"/>
      <c r="AQ240" s="305"/>
      <c r="AR240" s="305"/>
      <c r="AS240" s="305"/>
      <c r="AT240" s="305"/>
      <c r="AU240" s="305"/>
      <c r="AV240" s="305"/>
      <c r="AW240" s="305"/>
      <c r="AX240" s="305"/>
      <c r="AY240" s="305"/>
      <c r="AZ240" s="305"/>
      <c r="BA240" s="305"/>
      <c r="BB240" s="305"/>
      <c r="BC240" s="305"/>
    </row>
    <row r="241" spans="5:59" s="26" customFormat="1" ht="12" customHeight="1">
      <c r="E241" s="605" t="s">
        <v>130</v>
      </c>
      <c r="F241" s="605"/>
      <c r="G241" s="605"/>
      <c r="H241" s="605"/>
      <c r="I241" s="605"/>
      <c r="J241" s="605"/>
      <c r="K241" s="608" t="s">
        <v>446</v>
      </c>
      <c r="L241" s="609"/>
      <c r="M241" s="609"/>
      <c r="N241" s="609"/>
      <c r="O241" s="609"/>
      <c r="P241" s="609"/>
      <c r="Q241" s="609"/>
      <c r="R241" s="609"/>
      <c r="S241" s="609"/>
      <c r="T241" s="609"/>
      <c r="U241" s="609"/>
      <c r="V241" s="609"/>
      <c r="W241" s="609"/>
      <c r="X241" s="609"/>
      <c r="Y241" s="609"/>
      <c r="Z241" s="609"/>
      <c r="AA241" s="609"/>
      <c r="AB241" s="609"/>
      <c r="AC241" s="609"/>
      <c r="AD241" s="609"/>
      <c r="AE241" s="609"/>
      <c r="AF241" s="609"/>
      <c r="AG241" s="609"/>
      <c r="AH241" s="609"/>
      <c r="AI241" s="609"/>
      <c r="AJ241" s="609"/>
      <c r="AK241" s="610"/>
      <c r="AL241" s="295">
        <f>SUM(AL220:AT240)</f>
        <v>97.750769230769251</v>
      </c>
      <c r="AM241" s="296"/>
      <c r="AN241" s="296"/>
      <c r="AO241" s="296"/>
      <c r="AP241" s="296"/>
      <c r="AQ241" s="296"/>
      <c r="AR241" s="296"/>
      <c r="AS241" s="296"/>
      <c r="AT241" s="297"/>
      <c r="AU241" s="295">
        <f>SUM(AU220:BC240)</f>
        <v>0</v>
      </c>
      <c r="AV241" s="296"/>
      <c r="AW241" s="296"/>
      <c r="AX241" s="296"/>
      <c r="AY241" s="296"/>
      <c r="AZ241" s="296"/>
      <c r="BA241" s="296"/>
      <c r="BB241" s="296"/>
      <c r="BC241" s="297"/>
    </row>
    <row r="242" spans="5:59" s="26" customFormat="1" ht="12" customHeight="1">
      <c r="E242" s="304"/>
      <c r="F242" s="304"/>
      <c r="G242" s="304"/>
      <c r="H242" s="304"/>
      <c r="I242" s="304"/>
      <c r="J242" s="304"/>
      <c r="K242" s="203"/>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8"/>
      <c r="AL242" s="298"/>
      <c r="AM242" s="299"/>
      <c r="AN242" s="299"/>
      <c r="AO242" s="299"/>
      <c r="AP242" s="299"/>
      <c r="AQ242" s="299"/>
      <c r="AR242" s="299"/>
      <c r="AS242" s="299"/>
      <c r="AT242" s="300"/>
      <c r="AU242" s="298"/>
      <c r="AV242" s="299"/>
      <c r="AW242" s="299"/>
      <c r="AX242" s="299"/>
      <c r="AY242" s="299"/>
      <c r="AZ242" s="299"/>
      <c r="BA242" s="299"/>
      <c r="BB242" s="299"/>
      <c r="BC242" s="300"/>
    </row>
    <row r="243" spans="5:59" s="26" customFormat="1" ht="12" customHeight="1">
      <c r="E243" s="304"/>
      <c r="F243" s="304"/>
      <c r="G243" s="304"/>
      <c r="H243" s="304"/>
      <c r="I243" s="304"/>
      <c r="J243" s="304"/>
      <c r="K243" s="401"/>
      <c r="L243" s="402"/>
      <c r="M243" s="402"/>
      <c r="N243" s="402"/>
      <c r="O243" s="402"/>
      <c r="P243" s="402"/>
      <c r="Q243" s="402"/>
      <c r="R243" s="402"/>
      <c r="S243" s="402"/>
      <c r="T243" s="402"/>
      <c r="U243" s="402"/>
      <c r="V243" s="402"/>
      <c r="W243" s="402"/>
      <c r="X243" s="402"/>
      <c r="Y243" s="402"/>
      <c r="Z243" s="402"/>
      <c r="AA243" s="402"/>
      <c r="AB243" s="402"/>
      <c r="AC243" s="402"/>
      <c r="AD243" s="402"/>
      <c r="AE243" s="402"/>
      <c r="AF243" s="402"/>
      <c r="AG243" s="402"/>
      <c r="AH243" s="402"/>
      <c r="AI243" s="402"/>
      <c r="AJ243" s="402"/>
      <c r="AK243" s="403"/>
      <c r="AL243" s="301"/>
      <c r="AM243" s="302"/>
      <c r="AN243" s="302"/>
      <c r="AO243" s="302"/>
      <c r="AP243" s="302"/>
      <c r="AQ243" s="302"/>
      <c r="AR243" s="302"/>
      <c r="AS243" s="302"/>
      <c r="AT243" s="303"/>
      <c r="AU243" s="301"/>
      <c r="AV243" s="302"/>
      <c r="AW243" s="302"/>
      <c r="AX243" s="302"/>
      <c r="AY243" s="302"/>
      <c r="AZ243" s="302"/>
      <c r="BA243" s="302"/>
      <c r="BB243" s="302"/>
      <c r="BC243" s="303"/>
    </row>
    <row r="244" spans="5:59" s="26" customFormat="1" ht="12" customHeight="1">
      <c r="E244" s="146"/>
      <c r="F244" s="146"/>
      <c r="G244" s="146"/>
      <c r="H244" s="146"/>
      <c r="I244" s="146"/>
      <c r="J244" s="14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89"/>
      <c r="AM244" s="89"/>
      <c r="AN244" s="89"/>
      <c r="AO244" s="89"/>
      <c r="AP244" s="89"/>
      <c r="AQ244" s="89"/>
      <c r="AR244" s="89"/>
      <c r="AS244" s="89"/>
      <c r="AT244" s="89"/>
      <c r="AU244" s="89"/>
      <c r="AV244" s="89"/>
      <c r="AW244" s="89"/>
      <c r="AX244" s="89"/>
      <c r="AY244" s="89"/>
      <c r="AZ244" s="89"/>
      <c r="BA244" s="89"/>
      <c r="BB244" s="89"/>
      <c r="BC244" s="89"/>
    </row>
    <row r="245" spans="5:59" s="26" customFormat="1" ht="12" customHeight="1">
      <c r="E245" s="146"/>
      <c r="F245" s="146"/>
      <c r="G245" s="146"/>
      <c r="H245" s="146"/>
      <c r="I245" s="146"/>
      <c r="J245" s="14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89"/>
      <c r="AM245" s="89"/>
      <c r="AN245" s="89"/>
      <c r="AO245" s="89"/>
      <c r="AP245" s="89"/>
      <c r="AQ245" s="89"/>
      <c r="AR245" s="89"/>
      <c r="AS245" s="89"/>
      <c r="AT245" s="89"/>
      <c r="AU245" s="89"/>
      <c r="AV245" s="89"/>
      <c r="AW245" s="89"/>
      <c r="AX245" s="89"/>
      <c r="AY245" s="89"/>
      <c r="AZ245" s="89"/>
      <c r="BA245" s="89"/>
      <c r="BB245" s="89"/>
      <c r="BC245" s="89"/>
    </row>
    <row r="246" spans="5:59" s="26" customFormat="1" ht="12" customHeight="1">
      <c r="E246" s="146"/>
      <c r="F246" s="146"/>
      <c r="G246" s="146"/>
      <c r="H246" s="146"/>
      <c r="I246" s="146"/>
      <c r="J246" s="146"/>
      <c r="K246" s="116"/>
      <c r="L246" s="116"/>
      <c r="M246" s="116"/>
      <c r="N246" s="116"/>
      <c r="O246" s="116"/>
      <c r="P246" s="116"/>
      <c r="Q246" s="116"/>
      <c r="R246" s="116"/>
      <c r="S246" s="116"/>
      <c r="T246" s="116"/>
      <c r="U246" s="116"/>
      <c r="V246" s="116"/>
      <c r="W246" s="85"/>
      <c r="X246" s="85"/>
      <c r="Y246" s="85"/>
      <c r="Z246" s="85"/>
      <c r="AA246" s="85"/>
      <c r="AB246" s="85"/>
      <c r="AC246" s="85"/>
      <c r="AD246" s="85"/>
      <c r="AE246" s="85"/>
      <c r="AF246" s="85"/>
      <c r="AG246" s="85"/>
      <c r="AH246" s="85"/>
      <c r="AI246" s="85"/>
      <c r="AJ246" s="85"/>
      <c r="AK246" s="85"/>
      <c r="AL246" s="89"/>
      <c r="AM246" s="89"/>
      <c r="AN246" s="89"/>
      <c r="AO246" s="89"/>
      <c r="AP246" s="89"/>
      <c r="AQ246" s="89"/>
      <c r="AR246" s="89"/>
      <c r="AS246" s="89"/>
      <c r="AT246" s="89"/>
      <c r="AU246" s="89"/>
      <c r="AV246" s="89"/>
      <c r="AW246" s="89"/>
      <c r="AX246" s="89"/>
      <c r="AY246" s="89"/>
      <c r="AZ246" s="89"/>
      <c r="BA246" s="89"/>
      <c r="BB246" s="89"/>
      <c r="BC246" s="89"/>
    </row>
    <row r="247" spans="5:59" s="26" customFormat="1" ht="12" customHeight="1">
      <c r="E247" s="146"/>
      <c r="F247" s="146"/>
      <c r="G247" s="146"/>
      <c r="H247" s="146"/>
      <c r="I247" s="146"/>
      <c r="J247" s="146"/>
      <c r="K247" s="116"/>
      <c r="L247" s="116"/>
      <c r="M247" s="116"/>
      <c r="N247" s="116"/>
      <c r="O247" s="116"/>
      <c r="P247" s="116"/>
      <c r="Q247" s="116"/>
      <c r="W247" s="257" t="s">
        <v>430</v>
      </c>
      <c r="X247" s="257"/>
      <c r="Y247" s="257"/>
      <c r="Z247" s="257"/>
      <c r="AA247" s="257"/>
      <c r="AB247" s="103"/>
      <c r="AC247" s="103"/>
      <c r="AD247" s="103"/>
      <c r="AE247" s="103"/>
      <c r="AF247" s="615" t="s">
        <v>188</v>
      </c>
      <c r="AG247" s="616"/>
      <c r="AH247" s="616"/>
      <c r="AI247" s="616"/>
      <c r="AJ247" s="616"/>
      <c r="AK247" s="616"/>
      <c r="AL247" s="616"/>
      <c r="AM247" s="616"/>
      <c r="AN247" s="616"/>
      <c r="AO247" s="616"/>
      <c r="AP247" s="616"/>
      <c r="AQ247" s="616"/>
      <c r="AR247" s="616"/>
      <c r="AS247" s="616"/>
      <c r="AT247" s="616"/>
      <c r="AU247" s="616"/>
      <c r="AV247" s="616"/>
      <c r="AW247" s="616"/>
      <c r="AX247" s="616"/>
      <c r="AY247" s="616"/>
      <c r="AZ247" s="616"/>
      <c r="BA247" s="616"/>
      <c r="BB247" s="616"/>
      <c r="BC247" s="616"/>
      <c r="BD247" s="616"/>
      <c r="BE247" s="616"/>
      <c r="BF247" s="616"/>
      <c r="BG247" s="617"/>
    </row>
    <row r="248" spans="5:59" s="26" customFormat="1" ht="12" customHeight="1">
      <c r="E248" s="146"/>
      <c r="F248" s="146"/>
      <c r="G248" s="146"/>
      <c r="H248" s="146"/>
      <c r="I248" s="146"/>
      <c r="J248" s="146"/>
      <c r="K248" s="116"/>
      <c r="L248" s="116"/>
      <c r="M248" s="116"/>
      <c r="N248" s="116"/>
      <c r="O248" s="116"/>
      <c r="P248" s="116"/>
      <c r="Q248" s="116"/>
      <c r="W248" s="103"/>
      <c r="X248" s="103"/>
      <c r="Y248" s="103"/>
      <c r="Z248" s="103"/>
      <c r="AA248" s="103"/>
      <c r="AB248" s="103"/>
      <c r="AC248" s="103"/>
      <c r="AD248" s="103"/>
      <c r="AE248" s="103"/>
      <c r="AF248" s="618"/>
      <c r="AG248" s="619"/>
      <c r="AH248" s="619"/>
      <c r="AI248" s="619"/>
      <c r="AJ248" s="619"/>
      <c r="AK248" s="619"/>
      <c r="AL248" s="619"/>
      <c r="AM248" s="619"/>
      <c r="AN248" s="619"/>
      <c r="AO248" s="619"/>
      <c r="AP248" s="619"/>
      <c r="AQ248" s="619"/>
      <c r="AR248" s="619"/>
      <c r="AS248" s="619"/>
      <c r="AT248" s="619"/>
      <c r="AU248" s="619"/>
      <c r="AV248" s="619"/>
      <c r="AW248" s="619"/>
      <c r="AX248" s="619"/>
      <c r="AY248" s="619"/>
      <c r="AZ248" s="619"/>
      <c r="BA248" s="619"/>
      <c r="BB248" s="619"/>
      <c r="BC248" s="619"/>
      <c r="BD248" s="619"/>
      <c r="BE248" s="619"/>
      <c r="BF248" s="619"/>
      <c r="BG248" s="620"/>
    </row>
    <row r="249" spans="5:59" s="26" customFormat="1" ht="12" customHeight="1">
      <c r="E249" s="216" t="s">
        <v>431</v>
      </c>
      <c r="F249" s="217"/>
      <c r="G249" s="217"/>
      <c r="H249" s="217"/>
      <c r="I249" s="217"/>
      <c r="J249" s="217"/>
      <c r="K249" s="217"/>
      <c r="L249" s="217"/>
      <c r="M249" s="217"/>
      <c r="N249" s="217"/>
      <c r="O249" s="217"/>
      <c r="P249" s="217"/>
      <c r="Q249" s="217"/>
      <c r="R249" s="217"/>
      <c r="S249" s="218"/>
      <c r="U249" s="613" t="s">
        <v>130</v>
      </c>
      <c r="W249" s="809"/>
      <c r="X249" s="810"/>
      <c r="Y249" s="810"/>
      <c r="Z249" s="810"/>
      <c r="AA249" s="810"/>
      <c r="AB249" s="810"/>
      <c r="AC249" s="810"/>
      <c r="AD249" s="811"/>
      <c r="AE249" s="116"/>
      <c r="AF249" s="621"/>
      <c r="AG249" s="622"/>
      <c r="AH249" s="622"/>
      <c r="AI249" s="622"/>
      <c r="AJ249" s="622"/>
      <c r="AK249" s="622"/>
      <c r="AL249" s="622"/>
      <c r="AM249" s="622"/>
      <c r="AN249" s="622"/>
      <c r="AO249" s="622"/>
      <c r="AP249" s="622"/>
      <c r="AQ249" s="622"/>
      <c r="AR249" s="622"/>
      <c r="AS249" s="622"/>
      <c r="AT249" s="622"/>
      <c r="AU249" s="622"/>
      <c r="AV249" s="622"/>
      <c r="AW249" s="622"/>
      <c r="AX249" s="622"/>
      <c r="AY249" s="622"/>
      <c r="AZ249" s="622"/>
      <c r="BA249" s="622"/>
      <c r="BB249" s="622"/>
      <c r="BC249" s="622"/>
      <c r="BD249" s="622"/>
      <c r="BE249" s="622"/>
      <c r="BF249" s="622"/>
      <c r="BG249" s="623"/>
    </row>
    <row r="250" spans="5:59" s="26" customFormat="1" ht="12" customHeight="1">
      <c r="E250" s="219"/>
      <c r="F250" s="220"/>
      <c r="G250" s="220"/>
      <c r="H250" s="220"/>
      <c r="I250" s="220"/>
      <c r="J250" s="220"/>
      <c r="K250" s="220"/>
      <c r="L250" s="220"/>
      <c r="M250" s="220"/>
      <c r="N250" s="220"/>
      <c r="O250" s="220"/>
      <c r="P250" s="220"/>
      <c r="Q250" s="220"/>
      <c r="R250" s="220"/>
      <c r="S250" s="221"/>
      <c r="U250" s="613"/>
      <c r="W250" s="812"/>
      <c r="X250" s="813"/>
      <c r="Y250" s="813"/>
      <c r="Z250" s="813"/>
      <c r="AA250" s="813"/>
      <c r="AB250" s="813"/>
      <c r="AC250" s="813"/>
      <c r="AD250" s="814"/>
      <c r="AE250" s="116"/>
      <c r="AF250" s="194" t="s">
        <v>190</v>
      </c>
      <c r="AG250" s="509"/>
      <c r="AH250" s="509"/>
      <c r="AI250" s="509"/>
      <c r="AJ250" s="509"/>
      <c r="AK250" s="509"/>
      <c r="AL250" s="509"/>
      <c r="AM250" s="509"/>
      <c r="AN250" s="509"/>
      <c r="AO250" s="509"/>
      <c r="AP250" s="509"/>
      <c r="AQ250" s="509"/>
      <c r="AR250" s="509"/>
      <c r="AS250" s="509"/>
      <c r="AT250" s="510"/>
      <c r="AU250" s="624" t="s">
        <v>442</v>
      </c>
      <c r="AV250" s="625"/>
      <c r="AW250" s="625"/>
      <c r="AX250" s="625"/>
      <c r="AY250" s="626"/>
      <c r="AZ250" s="630" t="s">
        <v>189</v>
      </c>
      <c r="BA250" s="631"/>
      <c r="BB250" s="631"/>
      <c r="BC250" s="631"/>
      <c r="BD250" s="631"/>
      <c r="BE250" s="631"/>
      <c r="BF250" s="631"/>
      <c r="BG250" s="632"/>
    </row>
    <row r="251" spans="5:59" s="26" customFormat="1" ht="15.75" customHeight="1">
      <c r="E251" s="222"/>
      <c r="F251" s="223"/>
      <c r="G251" s="223"/>
      <c r="H251" s="223"/>
      <c r="I251" s="223"/>
      <c r="J251" s="223"/>
      <c r="K251" s="223"/>
      <c r="L251" s="223"/>
      <c r="M251" s="223"/>
      <c r="N251" s="223"/>
      <c r="O251" s="223"/>
      <c r="P251" s="223"/>
      <c r="Q251" s="223"/>
      <c r="R251" s="223"/>
      <c r="S251" s="224"/>
      <c r="U251" s="613"/>
      <c r="W251" s="815"/>
      <c r="X251" s="816"/>
      <c r="Y251" s="816"/>
      <c r="Z251" s="816"/>
      <c r="AA251" s="816"/>
      <c r="AB251" s="816"/>
      <c r="AC251" s="816"/>
      <c r="AD251" s="817"/>
      <c r="AE251" s="116"/>
      <c r="AF251" s="511"/>
      <c r="AG251" s="512"/>
      <c r="AH251" s="512"/>
      <c r="AI251" s="512"/>
      <c r="AJ251" s="512"/>
      <c r="AK251" s="512"/>
      <c r="AL251" s="512"/>
      <c r="AM251" s="512"/>
      <c r="AN251" s="512"/>
      <c r="AO251" s="512"/>
      <c r="AP251" s="512"/>
      <c r="AQ251" s="512"/>
      <c r="AR251" s="512"/>
      <c r="AS251" s="512"/>
      <c r="AT251" s="513"/>
      <c r="AU251" s="627"/>
      <c r="AV251" s="628"/>
      <c r="AW251" s="628"/>
      <c r="AX251" s="628"/>
      <c r="AY251" s="629"/>
      <c r="AZ251" s="633"/>
      <c r="BA251" s="634"/>
      <c r="BB251" s="634"/>
      <c r="BC251" s="634"/>
      <c r="BD251" s="634"/>
      <c r="BE251" s="634"/>
      <c r="BF251" s="634"/>
      <c r="BG251" s="635"/>
    </row>
    <row r="252" spans="5:59" s="26" customFormat="1" ht="12" customHeight="1">
      <c r="E252" s="216" t="s">
        <v>432</v>
      </c>
      <c r="F252" s="217"/>
      <c r="G252" s="217"/>
      <c r="H252" s="217"/>
      <c r="I252" s="217"/>
      <c r="J252" s="217"/>
      <c r="K252" s="217"/>
      <c r="L252" s="217"/>
      <c r="M252" s="217"/>
      <c r="N252" s="217"/>
      <c r="O252" s="217"/>
      <c r="P252" s="217"/>
      <c r="Q252" s="217"/>
      <c r="R252" s="217"/>
      <c r="S252" s="218"/>
      <c r="U252" s="613" t="s">
        <v>130</v>
      </c>
      <c r="W252" s="647"/>
      <c r="X252" s="648"/>
      <c r="Y252" s="648"/>
      <c r="Z252" s="648"/>
      <c r="AA252" s="648"/>
      <c r="AB252" s="648"/>
      <c r="AC252" s="648"/>
      <c r="AD252" s="649"/>
      <c r="AE252" s="116"/>
      <c r="AF252" s="187"/>
      <c r="AG252" s="188"/>
      <c r="AH252" s="188"/>
      <c r="AI252" s="188"/>
      <c r="AJ252" s="188"/>
      <c r="AK252" s="188"/>
      <c r="AL252" s="188"/>
      <c r="AM252" s="188"/>
      <c r="AN252" s="188"/>
      <c r="AO252" s="188"/>
      <c r="AP252" s="188"/>
      <c r="AQ252" s="188"/>
      <c r="AR252" s="188"/>
      <c r="AS252" s="188"/>
      <c r="AT252" s="189"/>
      <c r="AU252" s="187"/>
      <c r="AV252" s="188"/>
      <c r="AW252" s="188"/>
      <c r="AX252" s="188"/>
      <c r="AY252" s="189"/>
      <c r="AZ252" s="181">
        <f>IF(AU252&lt;&gt;"",$W$268*(AU252/$AU$270),0)</f>
        <v>0</v>
      </c>
      <c r="BA252" s="182"/>
      <c r="BB252" s="182"/>
      <c r="BC252" s="182"/>
      <c r="BD252" s="182"/>
      <c r="BE252" s="182"/>
      <c r="BF252" s="182"/>
      <c r="BG252" s="183"/>
    </row>
    <row r="253" spans="5:59" s="26" customFormat="1" ht="12" customHeight="1">
      <c r="E253" s="219"/>
      <c r="F253" s="220"/>
      <c r="G253" s="220"/>
      <c r="H253" s="220"/>
      <c r="I253" s="220"/>
      <c r="J253" s="220"/>
      <c r="K253" s="220"/>
      <c r="L253" s="220"/>
      <c r="M253" s="220"/>
      <c r="N253" s="220"/>
      <c r="O253" s="220"/>
      <c r="P253" s="220"/>
      <c r="Q253" s="220"/>
      <c r="R253" s="220"/>
      <c r="S253" s="221"/>
      <c r="U253" s="613"/>
      <c r="W253" s="650"/>
      <c r="X253" s="651"/>
      <c r="Y253" s="651"/>
      <c r="Z253" s="651"/>
      <c r="AA253" s="651"/>
      <c r="AB253" s="651"/>
      <c r="AC253" s="651"/>
      <c r="AD253" s="652"/>
      <c r="AE253" s="116"/>
      <c r="AF253" s="190"/>
      <c r="AG253" s="191"/>
      <c r="AH253" s="191"/>
      <c r="AI253" s="191"/>
      <c r="AJ253" s="191"/>
      <c r="AK253" s="191"/>
      <c r="AL253" s="191"/>
      <c r="AM253" s="191"/>
      <c r="AN253" s="191"/>
      <c r="AO253" s="191"/>
      <c r="AP253" s="191"/>
      <c r="AQ253" s="191"/>
      <c r="AR253" s="191"/>
      <c r="AS253" s="191"/>
      <c r="AT253" s="192"/>
      <c r="AU253" s="190"/>
      <c r="AV253" s="191"/>
      <c r="AW253" s="191"/>
      <c r="AX253" s="191"/>
      <c r="AY253" s="192"/>
      <c r="AZ253" s="184"/>
      <c r="BA253" s="185"/>
      <c r="BB253" s="185"/>
      <c r="BC253" s="185"/>
      <c r="BD253" s="185"/>
      <c r="BE253" s="185"/>
      <c r="BF253" s="185"/>
      <c r="BG253" s="186"/>
    </row>
    <row r="254" spans="5:59" s="26" customFormat="1" ht="12" customHeight="1">
      <c r="E254" s="222"/>
      <c r="F254" s="223"/>
      <c r="G254" s="223"/>
      <c r="H254" s="223"/>
      <c r="I254" s="223"/>
      <c r="J254" s="223"/>
      <c r="K254" s="223"/>
      <c r="L254" s="223"/>
      <c r="M254" s="223"/>
      <c r="N254" s="223"/>
      <c r="O254" s="223"/>
      <c r="P254" s="223"/>
      <c r="Q254" s="223"/>
      <c r="R254" s="223"/>
      <c r="S254" s="224"/>
      <c r="U254" s="613"/>
      <c r="W254" s="653"/>
      <c r="X254" s="654"/>
      <c r="Y254" s="654"/>
      <c r="Z254" s="654"/>
      <c r="AA254" s="654"/>
      <c r="AB254" s="654"/>
      <c r="AC254" s="654"/>
      <c r="AD254" s="655"/>
      <c r="AE254" s="116"/>
      <c r="AF254" s="187"/>
      <c r="AG254" s="188"/>
      <c r="AH254" s="188"/>
      <c r="AI254" s="188"/>
      <c r="AJ254" s="188"/>
      <c r="AK254" s="188"/>
      <c r="AL254" s="188"/>
      <c r="AM254" s="188"/>
      <c r="AN254" s="188"/>
      <c r="AO254" s="188"/>
      <c r="AP254" s="188"/>
      <c r="AQ254" s="188"/>
      <c r="AR254" s="188"/>
      <c r="AS254" s="188"/>
      <c r="AT254" s="189"/>
      <c r="AU254" s="187"/>
      <c r="AV254" s="188"/>
      <c r="AW254" s="188"/>
      <c r="AX254" s="188"/>
      <c r="AY254" s="189"/>
      <c r="AZ254" s="181">
        <f>IF(AU254&lt;&gt;"",$W$268*(AU254/$AU$270),0)</f>
        <v>0</v>
      </c>
      <c r="BA254" s="182"/>
      <c r="BB254" s="182"/>
      <c r="BC254" s="182"/>
      <c r="BD254" s="182"/>
      <c r="BE254" s="182"/>
      <c r="BF254" s="182"/>
      <c r="BG254" s="183"/>
    </row>
    <row r="255" spans="5:59" s="26" customFormat="1" ht="12" customHeight="1">
      <c r="E255" s="146"/>
      <c r="F255" s="146"/>
      <c r="G255" s="146"/>
      <c r="H255" s="146"/>
      <c r="I255" s="146"/>
      <c r="J255" s="146"/>
      <c r="K255" s="116"/>
      <c r="L255" s="116"/>
      <c r="M255" s="116"/>
      <c r="N255" s="116"/>
      <c r="O255" s="116"/>
      <c r="P255" s="116"/>
      <c r="Q255" s="116"/>
      <c r="R255" s="116"/>
      <c r="S255" s="116"/>
      <c r="T255" s="116"/>
      <c r="U255" s="116"/>
      <c r="V255" s="116"/>
      <c r="W255" s="116"/>
      <c r="X255" s="116"/>
      <c r="Y255" s="116"/>
      <c r="Z255" s="116"/>
      <c r="AA255" s="116"/>
      <c r="AB255" s="116"/>
      <c r="AC255" s="116"/>
      <c r="AD255" s="103"/>
      <c r="AE255" s="116"/>
      <c r="AF255" s="190"/>
      <c r="AG255" s="191"/>
      <c r="AH255" s="191"/>
      <c r="AI255" s="191"/>
      <c r="AJ255" s="191"/>
      <c r="AK255" s="191"/>
      <c r="AL255" s="191"/>
      <c r="AM255" s="191"/>
      <c r="AN255" s="191"/>
      <c r="AO255" s="191"/>
      <c r="AP255" s="191"/>
      <c r="AQ255" s="191"/>
      <c r="AR255" s="191"/>
      <c r="AS255" s="191"/>
      <c r="AT255" s="192"/>
      <c r="AU255" s="190"/>
      <c r="AV255" s="191"/>
      <c r="AW255" s="191"/>
      <c r="AX255" s="191"/>
      <c r="AY255" s="192"/>
      <c r="AZ255" s="184"/>
      <c r="BA255" s="185"/>
      <c r="BB255" s="185"/>
      <c r="BC255" s="185"/>
      <c r="BD255" s="185"/>
      <c r="BE255" s="185"/>
      <c r="BF255" s="185"/>
      <c r="BG255" s="186"/>
    </row>
    <row r="256" spans="5:59" s="26" customFormat="1" ht="12" customHeight="1">
      <c r="E256" s="146"/>
      <c r="F256" s="146"/>
      <c r="G256" s="146"/>
      <c r="H256" s="146"/>
      <c r="I256" s="146"/>
      <c r="J256" s="146"/>
      <c r="K256" s="116"/>
      <c r="L256" s="116"/>
      <c r="M256" s="116"/>
      <c r="N256" s="116"/>
      <c r="O256" s="116"/>
      <c r="P256" s="116"/>
      <c r="Q256" s="116"/>
      <c r="R256" s="116"/>
      <c r="S256" s="116"/>
      <c r="T256" s="116"/>
      <c r="U256" s="116"/>
      <c r="V256" s="116"/>
      <c r="W256" s="116"/>
      <c r="X256" s="116"/>
      <c r="Y256" s="116"/>
      <c r="Z256" s="116"/>
      <c r="AA256" s="116"/>
      <c r="AB256" s="116"/>
      <c r="AC256" s="116"/>
      <c r="AD256" s="103"/>
      <c r="AE256" s="116"/>
      <c r="AF256" s="187"/>
      <c r="AG256" s="188"/>
      <c r="AH256" s="188"/>
      <c r="AI256" s="188"/>
      <c r="AJ256" s="188"/>
      <c r="AK256" s="188"/>
      <c r="AL256" s="188"/>
      <c r="AM256" s="188"/>
      <c r="AN256" s="188"/>
      <c r="AO256" s="188"/>
      <c r="AP256" s="188"/>
      <c r="AQ256" s="188"/>
      <c r="AR256" s="188"/>
      <c r="AS256" s="188"/>
      <c r="AT256" s="189"/>
      <c r="AU256" s="187"/>
      <c r="AV256" s="188"/>
      <c r="AW256" s="188"/>
      <c r="AX256" s="188"/>
      <c r="AY256" s="189"/>
      <c r="AZ256" s="181">
        <f>IF(AU256&lt;&gt;"",$W$268*(AU256/$AU$270),0)</f>
        <v>0</v>
      </c>
      <c r="BA256" s="182"/>
      <c r="BB256" s="182"/>
      <c r="BC256" s="182"/>
      <c r="BD256" s="182"/>
      <c r="BE256" s="182"/>
      <c r="BF256" s="182"/>
      <c r="BG256" s="183"/>
    </row>
    <row r="257" spans="1:59" s="26" customFormat="1" ht="12" customHeight="1">
      <c r="E257" s="415" t="s">
        <v>433</v>
      </c>
      <c r="F257" s="416"/>
      <c r="G257" s="416"/>
      <c r="H257" s="416"/>
      <c r="I257" s="416"/>
      <c r="J257" s="416"/>
      <c r="K257" s="416"/>
      <c r="L257" s="416"/>
      <c r="M257" s="416"/>
      <c r="N257" s="416"/>
      <c r="O257" s="416"/>
      <c r="P257" s="416"/>
      <c r="Q257" s="416"/>
      <c r="R257" s="416"/>
      <c r="S257" s="417"/>
      <c r="T257" s="102"/>
      <c r="U257" s="257" t="s">
        <v>130</v>
      </c>
      <c r="V257" s="102"/>
      <c r="W257" s="647"/>
      <c r="X257" s="648"/>
      <c r="Y257" s="648"/>
      <c r="Z257" s="648"/>
      <c r="AA257" s="648"/>
      <c r="AB257" s="648"/>
      <c r="AC257" s="648"/>
      <c r="AD257" s="649"/>
      <c r="AE257" s="116"/>
      <c r="AF257" s="190"/>
      <c r="AG257" s="191"/>
      <c r="AH257" s="191"/>
      <c r="AI257" s="191"/>
      <c r="AJ257" s="191"/>
      <c r="AK257" s="191"/>
      <c r="AL257" s="191"/>
      <c r="AM257" s="191"/>
      <c r="AN257" s="191"/>
      <c r="AO257" s="191"/>
      <c r="AP257" s="191"/>
      <c r="AQ257" s="191"/>
      <c r="AR257" s="191"/>
      <c r="AS257" s="191"/>
      <c r="AT257" s="192"/>
      <c r="AU257" s="190"/>
      <c r="AV257" s="191"/>
      <c r="AW257" s="191"/>
      <c r="AX257" s="191"/>
      <c r="AY257" s="192"/>
      <c r="AZ257" s="184"/>
      <c r="BA257" s="185"/>
      <c r="BB257" s="185"/>
      <c r="BC257" s="185"/>
      <c r="BD257" s="185"/>
      <c r="BE257" s="185"/>
      <c r="BF257" s="185"/>
      <c r="BG257" s="186"/>
    </row>
    <row r="258" spans="1:59" s="26" customFormat="1" ht="12" customHeight="1">
      <c r="E258" s="401"/>
      <c r="F258" s="402"/>
      <c r="G258" s="402"/>
      <c r="H258" s="402"/>
      <c r="I258" s="402"/>
      <c r="J258" s="402"/>
      <c r="K258" s="402"/>
      <c r="L258" s="402"/>
      <c r="M258" s="402"/>
      <c r="N258" s="402"/>
      <c r="O258" s="402"/>
      <c r="P258" s="402"/>
      <c r="Q258" s="402"/>
      <c r="R258" s="402"/>
      <c r="S258" s="403"/>
      <c r="T258" s="102"/>
      <c r="U258" s="257"/>
      <c r="V258" s="102"/>
      <c r="W258" s="653"/>
      <c r="X258" s="654"/>
      <c r="Y258" s="654"/>
      <c r="Z258" s="654"/>
      <c r="AA258" s="654"/>
      <c r="AB258" s="654"/>
      <c r="AC258" s="654"/>
      <c r="AD258" s="655"/>
      <c r="AE258" s="116"/>
      <c r="AF258" s="187"/>
      <c r="AG258" s="188"/>
      <c r="AH258" s="188"/>
      <c r="AI258" s="188"/>
      <c r="AJ258" s="188"/>
      <c r="AK258" s="188"/>
      <c r="AL258" s="188"/>
      <c r="AM258" s="188"/>
      <c r="AN258" s="188"/>
      <c r="AO258" s="188"/>
      <c r="AP258" s="188"/>
      <c r="AQ258" s="188"/>
      <c r="AR258" s="188"/>
      <c r="AS258" s="188"/>
      <c r="AT258" s="189"/>
      <c r="AU258" s="187"/>
      <c r="AV258" s="188"/>
      <c r="AW258" s="188"/>
      <c r="AX258" s="188"/>
      <c r="AY258" s="189"/>
      <c r="AZ258" s="181">
        <f>IF(AU258&lt;&gt;"",$W$268*(AU258/$AU$270),0)</f>
        <v>0</v>
      </c>
      <c r="BA258" s="182"/>
      <c r="BB258" s="182"/>
      <c r="BC258" s="182"/>
      <c r="BD258" s="182"/>
      <c r="BE258" s="182"/>
      <c r="BF258" s="182"/>
      <c r="BG258" s="183"/>
    </row>
    <row r="259" spans="1:59" s="26" customFormat="1" ht="12" customHeight="1">
      <c r="E259" s="146"/>
      <c r="F259" s="146"/>
      <c r="G259" s="146"/>
      <c r="H259" s="146"/>
      <c r="I259" s="146"/>
      <c r="J259" s="14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90"/>
      <c r="AG259" s="191"/>
      <c r="AH259" s="191"/>
      <c r="AI259" s="191"/>
      <c r="AJ259" s="191"/>
      <c r="AK259" s="191"/>
      <c r="AL259" s="191"/>
      <c r="AM259" s="191"/>
      <c r="AN259" s="191"/>
      <c r="AO259" s="191"/>
      <c r="AP259" s="191"/>
      <c r="AQ259" s="191"/>
      <c r="AR259" s="191"/>
      <c r="AS259" s="191"/>
      <c r="AT259" s="192"/>
      <c r="AU259" s="190"/>
      <c r="AV259" s="191"/>
      <c r="AW259" s="191"/>
      <c r="AX259" s="191"/>
      <c r="AY259" s="192"/>
      <c r="AZ259" s="184"/>
      <c r="BA259" s="185"/>
      <c r="BB259" s="185"/>
      <c r="BC259" s="185"/>
      <c r="BD259" s="185"/>
      <c r="BE259" s="185"/>
      <c r="BF259" s="185"/>
      <c r="BG259" s="186"/>
    </row>
    <row r="260" spans="1:59" s="26" customFormat="1" ht="12" customHeight="1">
      <c r="E260" s="146"/>
      <c r="F260" s="146"/>
      <c r="G260" s="146"/>
      <c r="H260" s="146"/>
      <c r="I260" s="146"/>
      <c r="J260" s="14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87"/>
      <c r="AG260" s="188"/>
      <c r="AH260" s="188"/>
      <c r="AI260" s="188"/>
      <c r="AJ260" s="188"/>
      <c r="AK260" s="188"/>
      <c r="AL260" s="188"/>
      <c r="AM260" s="188"/>
      <c r="AN260" s="188"/>
      <c r="AO260" s="188"/>
      <c r="AP260" s="188"/>
      <c r="AQ260" s="188"/>
      <c r="AR260" s="188"/>
      <c r="AS260" s="188"/>
      <c r="AT260" s="189"/>
      <c r="AU260" s="187"/>
      <c r="AV260" s="188"/>
      <c r="AW260" s="188"/>
      <c r="AX260" s="188"/>
      <c r="AY260" s="189"/>
      <c r="AZ260" s="181">
        <f>IF(AU260&lt;&gt;"",$W$268*(AU260/$AU$270),0)</f>
        <v>0</v>
      </c>
      <c r="BA260" s="182"/>
      <c r="BB260" s="182"/>
      <c r="BC260" s="182"/>
      <c r="BD260" s="182"/>
      <c r="BE260" s="182"/>
      <c r="BF260" s="182"/>
      <c r="BG260" s="183"/>
    </row>
    <row r="261" spans="1:59" s="26" customFormat="1" ht="12" customHeight="1">
      <c r="AB261" s="116"/>
      <c r="AC261" s="116"/>
      <c r="AD261" s="116"/>
      <c r="AE261" s="116"/>
      <c r="AF261" s="190"/>
      <c r="AG261" s="191"/>
      <c r="AH261" s="191"/>
      <c r="AI261" s="191"/>
      <c r="AJ261" s="191"/>
      <c r="AK261" s="191"/>
      <c r="AL261" s="191"/>
      <c r="AM261" s="191"/>
      <c r="AN261" s="191"/>
      <c r="AO261" s="191"/>
      <c r="AP261" s="191"/>
      <c r="AQ261" s="191"/>
      <c r="AR261" s="191"/>
      <c r="AS261" s="191"/>
      <c r="AT261" s="192"/>
      <c r="AU261" s="190"/>
      <c r="AV261" s="191"/>
      <c r="AW261" s="191"/>
      <c r="AX261" s="191"/>
      <c r="AY261" s="192"/>
      <c r="AZ261" s="184"/>
      <c r="BA261" s="185"/>
      <c r="BB261" s="185"/>
      <c r="BC261" s="185"/>
      <c r="BD261" s="185"/>
      <c r="BE261" s="185"/>
      <c r="BF261" s="185"/>
      <c r="BG261" s="186"/>
    </row>
    <row r="262" spans="1:59" s="26" customFormat="1" ht="12" customHeight="1">
      <c r="AB262" s="116"/>
      <c r="AC262" s="116"/>
      <c r="AD262" s="116"/>
      <c r="AE262" s="116"/>
      <c r="AF262" s="187"/>
      <c r="AG262" s="188"/>
      <c r="AH262" s="188"/>
      <c r="AI262" s="188"/>
      <c r="AJ262" s="188"/>
      <c r="AK262" s="188"/>
      <c r="AL262" s="188"/>
      <c r="AM262" s="188"/>
      <c r="AN262" s="188"/>
      <c r="AO262" s="188"/>
      <c r="AP262" s="188"/>
      <c r="AQ262" s="188"/>
      <c r="AR262" s="188"/>
      <c r="AS262" s="188"/>
      <c r="AT262" s="189"/>
      <c r="AU262" s="187"/>
      <c r="AV262" s="188"/>
      <c r="AW262" s="188"/>
      <c r="AX262" s="188"/>
      <c r="AY262" s="189"/>
      <c r="AZ262" s="181">
        <f>IF(AU262&lt;&gt;"",$W$268*(AU262/$AU$270),0)</f>
        <v>0</v>
      </c>
      <c r="BA262" s="182"/>
      <c r="BB262" s="182"/>
      <c r="BC262" s="182"/>
      <c r="BD262" s="182"/>
      <c r="BE262" s="182"/>
      <c r="BF262" s="182"/>
      <c r="BG262" s="183"/>
    </row>
    <row r="263" spans="1:59" s="26" customFormat="1" ht="12" customHeight="1">
      <c r="AB263" s="116"/>
      <c r="AC263" s="116"/>
      <c r="AD263" s="116"/>
      <c r="AE263" s="116"/>
      <c r="AF263" s="190"/>
      <c r="AG263" s="191"/>
      <c r="AH263" s="191"/>
      <c r="AI263" s="191"/>
      <c r="AJ263" s="191"/>
      <c r="AK263" s="191"/>
      <c r="AL263" s="191"/>
      <c r="AM263" s="191"/>
      <c r="AN263" s="191"/>
      <c r="AO263" s="191"/>
      <c r="AP263" s="191"/>
      <c r="AQ263" s="191"/>
      <c r="AR263" s="191"/>
      <c r="AS263" s="191"/>
      <c r="AT263" s="192"/>
      <c r="AU263" s="190"/>
      <c r="AV263" s="191"/>
      <c r="AW263" s="191"/>
      <c r="AX263" s="191"/>
      <c r="AY263" s="192"/>
      <c r="AZ263" s="184"/>
      <c r="BA263" s="185"/>
      <c r="BB263" s="185"/>
      <c r="BC263" s="185"/>
      <c r="BD263" s="185"/>
      <c r="BE263" s="185"/>
      <c r="BF263" s="185"/>
      <c r="BG263" s="186"/>
    </row>
    <row r="264" spans="1:59" s="26" customFormat="1" ht="12" customHeight="1">
      <c r="E264" s="194" t="s">
        <v>443</v>
      </c>
      <c r="F264" s="195"/>
      <c r="G264" s="195"/>
      <c r="H264" s="195"/>
      <c r="I264" s="195"/>
      <c r="J264" s="195"/>
      <c r="K264" s="195"/>
      <c r="L264" s="195"/>
      <c r="M264" s="195"/>
      <c r="N264" s="195"/>
      <c r="O264" s="195"/>
      <c r="P264" s="195"/>
      <c r="Q264" s="195"/>
      <c r="R264" s="195"/>
      <c r="S264" s="196"/>
      <c r="T264" s="256" t="s">
        <v>130</v>
      </c>
      <c r="U264" s="257"/>
      <c r="V264" s="258"/>
      <c r="W264" s="636">
        <f>AL201+AU201</f>
        <v>937.69230769230774</v>
      </c>
      <c r="X264" s="637"/>
      <c r="Y264" s="637"/>
      <c r="Z264" s="637"/>
      <c r="AA264" s="637"/>
      <c r="AB264" s="637"/>
      <c r="AC264" s="637"/>
      <c r="AD264" s="638"/>
      <c r="AE264" s="116"/>
      <c r="AF264" s="187"/>
      <c r="AG264" s="188"/>
      <c r="AH264" s="188"/>
      <c r="AI264" s="188"/>
      <c r="AJ264" s="188"/>
      <c r="AK264" s="188"/>
      <c r="AL264" s="188"/>
      <c r="AM264" s="188"/>
      <c r="AN264" s="188"/>
      <c r="AO264" s="188"/>
      <c r="AP264" s="188"/>
      <c r="AQ264" s="188"/>
      <c r="AR264" s="188"/>
      <c r="AS264" s="188"/>
      <c r="AT264" s="189"/>
      <c r="AU264" s="187"/>
      <c r="AV264" s="188"/>
      <c r="AW264" s="188"/>
      <c r="AX264" s="188"/>
      <c r="AY264" s="189"/>
      <c r="AZ264" s="181">
        <f>IF(AU264&lt;&gt;"",$W$268*(AU264/$AU$270),0)</f>
        <v>0</v>
      </c>
      <c r="BA264" s="182"/>
      <c r="BB264" s="182"/>
      <c r="BC264" s="182"/>
      <c r="BD264" s="182"/>
      <c r="BE264" s="182"/>
      <c r="BF264" s="182"/>
      <c r="BG264" s="183"/>
    </row>
    <row r="265" spans="1:59" s="26" customFormat="1" ht="12" customHeight="1">
      <c r="E265" s="197"/>
      <c r="F265" s="198"/>
      <c r="G265" s="198"/>
      <c r="H265" s="198"/>
      <c r="I265" s="198"/>
      <c r="J265" s="198"/>
      <c r="K265" s="198"/>
      <c r="L265" s="198"/>
      <c r="M265" s="198"/>
      <c r="N265" s="198"/>
      <c r="O265" s="198"/>
      <c r="P265" s="198"/>
      <c r="Q265" s="198"/>
      <c r="R265" s="198"/>
      <c r="S265" s="199"/>
      <c r="T265" s="203"/>
      <c r="U265" s="257"/>
      <c r="V265" s="258"/>
      <c r="W265" s="639"/>
      <c r="X265" s="640"/>
      <c r="Y265" s="640"/>
      <c r="Z265" s="640"/>
      <c r="AA265" s="640"/>
      <c r="AB265" s="640"/>
      <c r="AC265" s="640"/>
      <c r="AD265" s="641"/>
      <c r="AE265" s="116"/>
      <c r="AF265" s="190"/>
      <c r="AG265" s="191"/>
      <c r="AH265" s="191"/>
      <c r="AI265" s="191"/>
      <c r="AJ265" s="191"/>
      <c r="AK265" s="191"/>
      <c r="AL265" s="191"/>
      <c r="AM265" s="191"/>
      <c r="AN265" s="191"/>
      <c r="AO265" s="191"/>
      <c r="AP265" s="191"/>
      <c r="AQ265" s="191"/>
      <c r="AR265" s="191"/>
      <c r="AS265" s="191"/>
      <c r="AT265" s="192"/>
      <c r="AU265" s="190"/>
      <c r="AV265" s="191"/>
      <c r="AW265" s="191"/>
      <c r="AX265" s="191"/>
      <c r="AY265" s="192"/>
      <c r="AZ265" s="184"/>
      <c r="BA265" s="185"/>
      <c r="BB265" s="185"/>
      <c r="BC265" s="185"/>
      <c r="BD265" s="185"/>
      <c r="BE265" s="185"/>
      <c r="BF265" s="185"/>
      <c r="BG265" s="186"/>
    </row>
    <row r="266" spans="1:59" s="26" customFormat="1" ht="12" customHeight="1">
      <c r="E266" s="194" t="s">
        <v>444</v>
      </c>
      <c r="F266" s="195"/>
      <c r="G266" s="195"/>
      <c r="H266" s="195"/>
      <c r="I266" s="195"/>
      <c r="J266" s="195"/>
      <c r="K266" s="195"/>
      <c r="L266" s="195"/>
      <c r="M266" s="195"/>
      <c r="N266" s="195"/>
      <c r="O266" s="195"/>
      <c r="P266" s="195"/>
      <c r="Q266" s="195"/>
      <c r="R266" s="195"/>
      <c r="S266" s="196"/>
      <c r="T266" s="256" t="s">
        <v>130</v>
      </c>
      <c r="U266" s="257"/>
      <c r="V266" s="258"/>
      <c r="W266" s="636">
        <f>AL241+AU241</f>
        <v>97.750769230769251</v>
      </c>
      <c r="X266" s="637"/>
      <c r="Y266" s="637"/>
      <c r="Z266" s="637"/>
      <c r="AA266" s="637"/>
      <c r="AB266" s="637"/>
      <c r="AC266" s="637"/>
      <c r="AD266" s="638"/>
      <c r="AE266" s="116"/>
      <c r="AF266" s="187"/>
      <c r="AG266" s="188"/>
      <c r="AH266" s="188"/>
      <c r="AI266" s="188"/>
      <c r="AJ266" s="188"/>
      <c r="AK266" s="188"/>
      <c r="AL266" s="188"/>
      <c r="AM266" s="188"/>
      <c r="AN266" s="188"/>
      <c r="AO266" s="188"/>
      <c r="AP266" s="188"/>
      <c r="AQ266" s="188"/>
      <c r="AR266" s="188"/>
      <c r="AS266" s="188"/>
      <c r="AT266" s="189"/>
      <c r="AU266" s="187"/>
      <c r="AV266" s="188"/>
      <c r="AW266" s="188"/>
      <c r="AX266" s="188"/>
      <c r="AY266" s="189"/>
      <c r="AZ266" s="181">
        <f>IF(AU266&lt;&gt;"",$W$268*(AU266/$AU$270),0)</f>
        <v>0</v>
      </c>
      <c r="BA266" s="182"/>
      <c r="BB266" s="182"/>
      <c r="BC266" s="182"/>
      <c r="BD266" s="182"/>
      <c r="BE266" s="182"/>
      <c r="BF266" s="182"/>
      <c r="BG266" s="183"/>
    </row>
    <row r="267" spans="1:59" s="26" customFormat="1" ht="12" customHeight="1" thickBot="1">
      <c r="E267" s="200"/>
      <c r="F267" s="201"/>
      <c r="G267" s="201"/>
      <c r="H267" s="201"/>
      <c r="I267" s="201"/>
      <c r="J267" s="201"/>
      <c r="K267" s="201"/>
      <c r="L267" s="201"/>
      <c r="M267" s="201"/>
      <c r="N267" s="201"/>
      <c r="O267" s="201"/>
      <c r="P267" s="201"/>
      <c r="Q267" s="201"/>
      <c r="R267" s="201"/>
      <c r="S267" s="202"/>
      <c r="T267" s="203"/>
      <c r="U267" s="257"/>
      <c r="V267" s="258"/>
      <c r="W267" s="642"/>
      <c r="X267" s="643"/>
      <c r="Y267" s="643"/>
      <c r="Z267" s="643"/>
      <c r="AA267" s="643"/>
      <c r="AB267" s="643"/>
      <c r="AC267" s="643"/>
      <c r="AD267" s="644"/>
      <c r="AE267" s="116"/>
      <c r="AF267" s="190"/>
      <c r="AG267" s="191"/>
      <c r="AH267" s="191"/>
      <c r="AI267" s="191"/>
      <c r="AJ267" s="191"/>
      <c r="AK267" s="191"/>
      <c r="AL267" s="191"/>
      <c r="AM267" s="191"/>
      <c r="AN267" s="191"/>
      <c r="AO267" s="191"/>
      <c r="AP267" s="191"/>
      <c r="AQ267" s="191"/>
      <c r="AR267" s="191"/>
      <c r="AS267" s="191"/>
      <c r="AT267" s="192"/>
      <c r="AU267" s="190"/>
      <c r="AV267" s="191"/>
      <c r="AW267" s="191"/>
      <c r="AX267" s="191"/>
      <c r="AY267" s="192"/>
      <c r="AZ267" s="184"/>
      <c r="BA267" s="185"/>
      <c r="BB267" s="185"/>
      <c r="BC267" s="185"/>
      <c r="BD267" s="185"/>
      <c r="BE267" s="185"/>
      <c r="BF267" s="185"/>
      <c r="BG267" s="186"/>
    </row>
    <row r="268" spans="1:59" s="26" customFormat="1" ht="12" customHeight="1">
      <c r="E268" s="203" t="s">
        <v>445</v>
      </c>
      <c r="F268" s="204"/>
      <c r="G268" s="204"/>
      <c r="H268" s="204"/>
      <c r="I268" s="204"/>
      <c r="J268" s="204"/>
      <c r="K268" s="204"/>
      <c r="L268" s="204"/>
      <c r="M268" s="204"/>
      <c r="N268" s="204"/>
      <c r="O268" s="204"/>
      <c r="P268" s="204"/>
      <c r="Q268" s="204"/>
      <c r="R268" s="204"/>
      <c r="S268" s="205"/>
      <c r="T268" s="256" t="s">
        <v>130</v>
      </c>
      <c r="U268" s="257"/>
      <c r="V268" s="258"/>
      <c r="W268" s="259">
        <f>W264+W266</f>
        <v>1035.4430769230769</v>
      </c>
      <c r="X268" s="260"/>
      <c r="Y268" s="260"/>
      <c r="Z268" s="260"/>
      <c r="AA268" s="260"/>
      <c r="AB268" s="260"/>
      <c r="AC268" s="260"/>
      <c r="AD268" s="261"/>
      <c r="AE268" s="116"/>
      <c r="AF268" s="187"/>
      <c r="AG268" s="188"/>
      <c r="AH268" s="188"/>
      <c r="AI268" s="188"/>
      <c r="AJ268" s="188"/>
      <c r="AK268" s="188"/>
      <c r="AL268" s="188"/>
      <c r="AM268" s="188"/>
      <c r="AN268" s="188"/>
      <c r="AO268" s="188"/>
      <c r="AP268" s="188"/>
      <c r="AQ268" s="188"/>
      <c r="AR268" s="188"/>
      <c r="AS268" s="188"/>
      <c r="AT268" s="189"/>
      <c r="AU268" s="187"/>
      <c r="AV268" s="188"/>
      <c r="AW268" s="188"/>
      <c r="AX268" s="188"/>
      <c r="AY268" s="189"/>
      <c r="AZ268" s="181">
        <f>IF(AU268&lt;&gt;"",$W$268*(AU268/$AU$270),0)</f>
        <v>0</v>
      </c>
      <c r="BA268" s="182"/>
      <c r="BB268" s="182"/>
      <c r="BC268" s="182"/>
      <c r="BD268" s="182"/>
      <c r="BE268" s="182"/>
      <c r="BF268" s="182"/>
      <c r="BG268" s="183"/>
    </row>
    <row r="269" spans="1:59" s="26" customFormat="1" ht="12" customHeight="1">
      <c r="E269" s="206"/>
      <c r="F269" s="207"/>
      <c r="G269" s="207"/>
      <c r="H269" s="207"/>
      <c r="I269" s="207"/>
      <c r="J269" s="207"/>
      <c r="K269" s="207"/>
      <c r="L269" s="207"/>
      <c r="M269" s="207"/>
      <c r="N269" s="207"/>
      <c r="O269" s="207"/>
      <c r="P269" s="207"/>
      <c r="Q269" s="207"/>
      <c r="R269" s="207"/>
      <c r="S269" s="208"/>
      <c r="T269" s="203"/>
      <c r="U269" s="257"/>
      <c r="V269" s="258"/>
      <c r="W269" s="262"/>
      <c r="X269" s="263"/>
      <c r="Y269" s="263"/>
      <c r="Z269" s="263"/>
      <c r="AA269" s="263"/>
      <c r="AB269" s="263"/>
      <c r="AC269" s="263"/>
      <c r="AD269" s="264"/>
      <c r="AE269" s="116"/>
      <c r="AF269" s="190"/>
      <c r="AG269" s="191"/>
      <c r="AH269" s="191"/>
      <c r="AI269" s="191"/>
      <c r="AJ269" s="191"/>
      <c r="AK269" s="191"/>
      <c r="AL269" s="191"/>
      <c r="AM269" s="191"/>
      <c r="AN269" s="191"/>
      <c r="AO269" s="191"/>
      <c r="AP269" s="191"/>
      <c r="AQ269" s="191"/>
      <c r="AR269" s="191"/>
      <c r="AS269" s="191"/>
      <c r="AT269" s="192"/>
      <c r="AU269" s="190"/>
      <c r="AV269" s="191"/>
      <c r="AW269" s="191"/>
      <c r="AX269" s="191"/>
      <c r="AY269" s="192"/>
      <c r="AZ269" s="184"/>
      <c r="BA269" s="185"/>
      <c r="BB269" s="185"/>
      <c r="BC269" s="185"/>
      <c r="BD269" s="185"/>
      <c r="BE269" s="185"/>
      <c r="BF269" s="185"/>
      <c r="BG269" s="186"/>
    </row>
    <row r="270" spans="1:59" s="26" customFormat="1" ht="12" customHeight="1">
      <c r="E270" s="146"/>
      <c r="F270" s="146"/>
      <c r="G270" s="146"/>
      <c r="H270" s="146"/>
      <c r="I270" s="146"/>
      <c r="J270" s="146"/>
      <c r="K270" s="116"/>
      <c r="L270" s="116"/>
      <c r="M270" s="116"/>
      <c r="N270" s="116"/>
      <c r="O270" s="116"/>
      <c r="P270" s="116"/>
      <c r="Q270" s="116"/>
      <c r="R270" s="116"/>
      <c r="S270" s="116"/>
      <c r="T270" s="116"/>
      <c r="U270" s="116"/>
      <c r="V270" s="116"/>
      <c r="W270" s="103"/>
      <c r="X270" s="103"/>
      <c r="Y270" s="103"/>
      <c r="Z270" s="103"/>
      <c r="AA270" s="103"/>
      <c r="AB270" s="103"/>
      <c r="AC270" s="103"/>
      <c r="AD270" s="103"/>
      <c r="AE270" s="116"/>
      <c r="AF270" s="324" t="s">
        <v>454</v>
      </c>
      <c r="AG270" s="325"/>
      <c r="AH270" s="325"/>
      <c r="AI270" s="325"/>
      <c r="AJ270" s="325"/>
      <c r="AK270" s="325"/>
      <c r="AL270" s="325"/>
      <c r="AM270" s="325"/>
      <c r="AN270" s="325"/>
      <c r="AO270" s="325"/>
      <c r="AP270" s="325"/>
      <c r="AQ270" s="325"/>
      <c r="AR270" s="325"/>
      <c r="AS270" s="325"/>
      <c r="AT270" s="326"/>
      <c r="AU270" s="209">
        <f>SUM(AU252:AY269)</f>
        <v>0</v>
      </c>
      <c r="AV270" s="210"/>
      <c r="AW270" s="210"/>
      <c r="AX270" s="210"/>
      <c r="AY270" s="211"/>
      <c r="AZ270" s="250">
        <f>SUM(AZ252:BG269)</f>
        <v>0</v>
      </c>
      <c r="BA270" s="251"/>
      <c r="BB270" s="251"/>
      <c r="BC270" s="251"/>
      <c r="BD270" s="251"/>
      <c r="BE270" s="251"/>
      <c r="BF270" s="251"/>
      <c r="BG270" s="252"/>
    </row>
    <row r="271" spans="1:59" s="26" customFormat="1" ht="12" customHeight="1">
      <c r="E271" s="146"/>
      <c r="F271" s="146"/>
      <c r="G271" s="146"/>
      <c r="H271" s="146"/>
      <c r="I271" s="146"/>
      <c r="J271" s="146"/>
      <c r="K271" s="116"/>
      <c r="L271" s="116"/>
      <c r="M271" s="116"/>
      <c r="N271" s="116"/>
      <c r="O271" s="116"/>
      <c r="P271" s="116"/>
      <c r="Q271" s="116"/>
      <c r="R271" s="116"/>
      <c r="S271" s="116"/>
      <c r="T271" s="116"/>
      <c r="U271" s="116"/>
      <c r="V271" s="116"/>
      <c r="W271" s="103"/>
      <c r="X271" s="103"/>
      <c r="Y271" s="103"/>
      <c r="Z271" s="103"/>
      <c r="AA271" s="103"/>
      <c r="AB271" s="103"/>
      <c r="AC271" s="103"/>
      <c r="AD271" s="103"/>
      <c r="AE271" s="116"/>
      <c r="AF271" s="327"/>
      <c r="AG271" s="328"/>
      <c r="AH271" s="328"/>
      <c r="AI271" s="328"/>
      <c r="AJ271" s="328"/>
      <c r="AK271" s="328"/>
      <c r="AL271" s="328"/>
      <c r="AM271" s="328"/>
      <c r="AN271" s="328"/>
      <c r="AO271" s="328"/>
      <c r="AP271" s="328"/>
      <c r="AQ271" s="328"/>
      <c r="AR271" s="328"/>
      <c r="AS271" s="328"/>
      <c r="AT271" s="329"/>
      <c r="AU271" s="212"/>
      <c r="AV271" s="213"/>
      <c r="AW271" s="213"/>
      <c r="AX271" s="213"/>
      <c r="AY271" s="214"/>
      <c r="AZ271" s="253"/>
      <c r="BA271" s="254"/>
      <c r="BB271" s="254"/>
      <c r="BC271" s="254"/>
      <c r="BD271" s="254"/>
      <c r="BE271" s="254"/>
      <c r="BF271" s="254"/>
      <c r="BG271" s="255"/>
    </row>
    <row r="272" spans="1:59" ht="8.1" customHeight="1">
      <c r="A272" s="243" t="s">
        <v>7</v>
      </c>
      <c r="B272" s="244"/>
      <c r="C272" s="244"/>
      <c r="D272" s="244"/>
      <c r="E272" s="244"/>
      <c r="F272" s="244"/>
      <c r="G272" s="244"/>
      <c r="H272" s="244"/>
      <c r="I272" s="244"/>
      <c r="J272" s="244"/>
      <c r="K272" s="244"/>
      <c r="L272" s="244"/>
      <c r="M272" s="244"/>
      <c r="N272" s="244"/>
      <c r="O272" s="244"/>
      <c r="P272" s="244"/>
      <c r="Q272" s="244"/>
      <c r="R272" s="244"/>
      <c r="S272" s="244"/>
      <c r="T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44"/>
      <c r="BD272" s="244"/>
      <c r="BE272" s="244"/>
      <c r="BF272" s="244"/>
      <c r="BG272" s="244"/>
    </row>
    <row r="273" spans="1:59" ht="8.1" customHeight="1">
      <c r="A273" s="245"/>
      <c r="B273" s="246"/>
      <c r="C273" s="246"/>
      <c r="D273" s="246"/>
      <c r="E273" s="246"/>
      <c r="F273" s="246"/>
      <c r="G273" s="246"/>
      <c r="H273" s="246"/>
      <c r="I273" s="246"/>
      <c r="J273" s="246"/>
      <c r="K273" s="246"/>
      <c r="L273" s="246"/>
      <c r="M273" s="246"/>
      <c r="N273" s="246"/>
      <c r="O273" s="246"/>
      <c r="P273" s="246"/>
      <c r="Q273" s="246"/>
      <c r="R273" s="246"/>
      <c r="S273" s="246"/>
      <c r="T273" s="246"/>
      <c r="U273" s="246"/>
      <c r="V273" s="246"/>
      <c r="W273" s="246"/>
      <c r="X273" s="246"/>
      <c r="Y273" s="246"/>
      <c r="Z273" s="246"/>
      <c r="AA273" s="246"/>
      <c r="AB273" s="246"/>
      <c r="AC273" s="246"/>
      <c r="AD273" s="246"/>
      <c r="AE273" s="246"/>
      <c r="AF273" s="246"/>
      <c r="AG273" s="246"/>
      <c r="AH273" s="246"/>
      <c r="AI273" s="246"/>
      <c r="AJ273" s="246"/>
      <c r="AK273" s="246"/>
      <c r="AL273" s="246"/>
      <c r="AM273" s="246"/>
      <c r="AN273" s="246"/>
      <c r="AO273" s="246"/>
      <c r="AP273" s="246"/>
      <c r="AQ273" s="246"/>
      <c r="AR273" s="246"/>
      <c r="AS273" s="246"/>
      <c r="AT273" s="246"/>
      <c r="AU273" s="246"/>
      <c r="AV273" s="246"/>
      <c r="AW273" s="246"/>
      <c r="AX273" s="246"/>
      <c r="AY273" s="246"/>
      <c r="AZ273" s="246"/>
      <c r="BA273" s="246"/>
      <c r="BB273" s="246"/>
      <c r="BC273" s="246"/>
      <c r="BD273" s="246"/>
      <c r="BE273" s="246"/>
      <c r="BF273" s="246"/>
      <c r="BG273" s="246"/>
    </row>
    <row r="274" spans="1:59" ht="8.1" customHeight="1">
      <c r="A274" s="247"/>
      <c r="B274" s="248"/>
      <c r="C274" s="248"/>
      <c r="D274" s="248"/>
      <c r="E274" s="248"/>
      <c r="F274" s="248"/>
      <c r="G274" s="248"/>
      <c r="H274" s="248"/>
      <c r="I274" s="248"/>
      <c r="J274" s="248"/>
      <c r="K274" s="248"/>
      <c r="L274" s="248"/>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row>
    <row r="275" spans="1:59" s="14" customFormat="1" ht="8.1" customHeight="1">
      <c r="I275" s="30"/>
      <c r="J275" s="30"/>
      <c r="K275" s="30"/>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27"/>
      <c r="AM275" s="27"/>
      <c r="AN275" s="27"/>
      <c r="AO275" s="27"/>
      <c r="AP275" s="27"/>
      <c r="AQ275" s="27"/>
      <c r="AR275" s="27"/>
      <c r="AS275" s="27"/>
      <c r="AT275" s="27"/>
      <c r="AU275" s="27"/>
      <c r="AV275" s="27"/>
      <c r="AW275" s="27"/>
      <c r="AX275" s="27"/>
      <c r="AY275" s="27"/>
      <c r="AZ275" s="32"/>
    </row>
    <row r="276" spans="1:59" s="26" customFormat="1" ht="8.1" customHeight="1">
      <c r="A276" s="278" t="s">
        <v>143</v>
      </c>
      <c r="B276" s="278"/>
      <c r="C276" s="278"/>
      <c r="D276" s="278"/>
      <c r="E276" s="278"/>
      <c r="F276" s="278"/>
      <c r="G276" s="278"/>
      <c r="H276" s="278"/>
      <c r="I276" s="278"/>
      <c r="J276" s="278"/>
      <c r="K276" s="278"/>
      <c r="L276" s="278"/>
      <c r="M276" s="278"/>
      <c r="N276" s="278"/>
      <c r="O276" s="278"/>
      <c r="P276" s="278"/>
      <c r="Q276" s="278"/>
      <c r="R276" s="278"/>
      <c r="S276" s="278"/>
      <c r="T276" s="278"/>
      <c r="U276" s="278"/>
      <c r="V276" s="278"/>
      <c r="W276" s="278"/>
      <c r="X276" s="278"/>
      <c r="Y276" s="278"/>
      <c r="Z276" s="278"/>
      <c r="AA276" s="278"/>
      <c r="AB276" s="278"/>
      <c r="AC276" s="278"/>
      <c r="AD276" s="278"/>
      <c r="AE276" s="278"/>
      <c r="AF276" s="278"/>
      <c r="AG276" s="278"/>
      <c r="AH276" s="278"/>
      <c r="AI276" s="278"/>
      <c r="AJ276" s="278"/>
      <c r="AK276" s="278"/>
      <c r="AL276" s="278"/>
      <c r="AM276" s="278"/>
      <c r="AN276" s="278"/>
      <c r="AO276" s="278"/>
      <c r="AP276" s="278"/>
      <c r="AQ276" s="278"/>
      <c r="AR276" s="278"/>
      <c r="AS276" s="278"/>
      <c r="AT276" s="278"/>
      <c r="AU276" s="278"/>
      <c r="AV276" s="278"/>
      <c r="AW276" s="278"/>
      <c r="AX276" s="278"/>
      <c r="AY276" s="278"/>
      <c r="AZ276" s="278"/>
      <c r="BA276" s="278"/>
      <c r="BB276" s="278"/>
      <c r="BC276" s="278"/>
      <c r="BD276" s="278"/>
      <c r="BE276" s="278"/>
      <c r="BF276" s="278"/>
      <c r="BG276" s="278"/>
    </row>
    <row r="277" spans="1:59" s="26" customFormat="1" ht="8.1" customHeight="1">
      <c r="A277" s="278"/>
      <c r="B277" s="278"/>
      <c r="C277" s="278"/>
      <c r="D277" s="278"/>
      <c r="E277" s="278"/>
      <c r="F277" s="278"/>
      <c r="G277" s="278"/>
      <c r="H277" s="278"/>
      <c r="I277" s="278"/>
      <c r="J277" s="278"/>
      <c r="K277" s="278"/>
      <c r="L277" s="278"/>
      <c r="M277" s="278"/>
      <c r="N277" s="278"/>
      <c r="O277" s="278"/>
      <c r="P277" s="278"/>
      <c r="Q277" s="278"/>
      <c r="R277" s="278"/>
      <c r="S277" s="278"/>
      <c r="T277" s="278"/>
      <c r="U277" s="278"/>
      <c r="V277" s="278"/>
      <c r="W277" s="278"/>
      <c r="X277" s="278"/>
      <c r="Y277" s="278"/>
      <c r="Z277" s="278"/>
      <c r="AA277" s="278"/>
      <c r="AB277" s="278"/>
      <c r="AC277" s="278"/>
      <c r="AD277" s="278"/>
      <c r="AE277" s="278"/>
      <c r="AF277" s="278"/>
      <c r="AG277" s="278"/>
      <c r="AH277" s="278"/>
      <c r="AI277" s="278"/>
      <c r="AJ277" s="278"/>
      <c r="AK277" s="278"/>
      <c r="AL277" s="278"/>
      <c r="AM277" s="278"/>
      <c r="AN277" s="278"/>
      <c r="AO277" s="278"/>
      <c r="AP277" s="278"/>
      <c r="AQ277" s="278"/>
      <c r="AR277" s="278"/>
      <c r="AS277" s="278"/>
      <c r="AT277" s="278"/>
      <c r="AU277" s="278"/>
      <c r="AV277" s="278"/>
      <c r="AW277" s="278"/>
      <c r="AX277" s="278"/>
      <c r="AY277" s="278"/>
      <c r="AZ277" s="278"/>
      <c r="BA277" s="278"/>
      <c r="BB277" s="278"/>
      <c r="BC277" s="278"/>
      <c r="BD277" s="278"/>
      <c r="BE277" s="278"/>
      <c r="BF277" s="278"/>
      <c r="BG277" s="278"/>
    </row>
    <row r="278" spans="1:59" s="14" customFormat="1" ht="8.1" customHeight="1"/>
    <row r="279" spans="1:59" s="14" customFormat="1" ht="8.1" customHeight="1">
      <c r="A279" s="699" t="s">
        <v>126</v>
      </c>
      <c r="B279" s="699"/>
      <c r="C279" s="699"/>
      <c r="D279" s="699"/>
      <c r="E279" s="699"/>
      <c r="F279" s="699"/>
    </row>
    <row r="280" spans="1:59" s="14" customFormat="1" ht="8.1" customHeight="1">
      <c r="A280" s="699"/>
      <c r="B280" s="699"/>
      <c r="C280" s="699"/>
      <c r="D280" s="699"/>
      <c r="E280" s="699"/>
      <c r="F280" s="699"/>
      <c r="N280" s="612" t="s">
        <v>145</v>
      </c>
      <c r="O280" s="416"/>
      <c r="P280" s="416"/>
      <c r="Q280" s="416"/>
      <c r="R280" s="416"/>
      <c r="S280" s="416"/>
      <c r="T280" s="416"/>
      <c r="U280" s="416"/>
      <c r="V280" s="417"/>
      <c r="X280" s="645" t="s">
        <v>140</v>
      </c>
      <c r="Y280" s="645"/>
      <c r="Z280" s="645"/>
      <c r="AA280" s="645"/>
      <c r="AB280" s="645"/>
      <c r="AC280" s="645"/>
      <c r="AE280" s="612" t="s">
        <v>146</v>
      </c>
      <c r="AF280" s="416"/>
      <c r="AG280" s="416"/>
      <c r="AH280" s="416"/>
      <c r="AI280" s="416"/>
      <c r="AJ280" s="416"/>
      <c r="AK280" s="416"/>
      <c r="AL280" s="416"/>
      <c r="AM280" s="417"/>
      <c r="AO280" s="656" t="s">
        <v>130</v>
      </c>
      <c r="AP280" s="657"/>
      <c r="AQ280" s="657"/>
      <c r="AR280" s="657"/>
      <c r="AS280" s="657"/>
      <c r="AT280" s="657"/>
      <c r="AV280" s="612" t="s">
        <v>147</v>
      </c>
      <c r="AW280" s="416"/>
      <c r="AX280" s="416"/>
      <c r="AY280" s="416"/>
      <c r="AZ280" s="416"/>
      <c r="BA280" s="416"/>
      <c r="BB280" s="416"/>
      <c r="BC280" s="416"/>
      <c r="BD280" s="417"/>
    </row>
    <row r="281" spans="1:59" s="14" customFormat="1" ht="8.1" customHeight="1">
      <c r="A281" s="699"/>
      <c r="B281" s="699"/>
      <c r="C281" s="699"/>
      <c r="D281" s="699"/>
      <c r="E281" s="699"/>
      <c r="F281" s="699"/>
      <c r="N281" s="203"/>
      <c r="O281" s="257"/>
      <c r="P281" s="257"/>
      <c r="Q281" s="257"/>
      <c r="R281" s="257"/>
      <c r="S281" s="257"/>
      <c r="T281" s="257"/>
      <c r="U281" s="257"/>
      <c r="V281" s="258"/>
      <c r="X281" s="645"/>
      <c r="Y281" s="645"/>
      <c r="Z281" s="645"/>
      <c r="AA281" s="645"/>
      <c r="AB281" s="645"/>
      <c r="AC281" s="645"/>
      <c r="AE281" s="203"/>
      <c r="AF281" s="257"/>
      <c r="AG281" s="257"/>
      <c r="AH281" s="257"/>
      <c r="AI281" s="257"/>
      <c r="AJ281" s="257"/>
      <c r="AK281" s="257"/>
      <c r="AL281" s="257"/>
      <c r="AM281" s="258"/>
      <c r="AO281" s="657"/>
      <c r="AP281" s="657"/>
      <c r="AQ281" s="657"/>
      <c r="AR281" s="657"/>
      <c r="AS281" s="657"/>
      <c r="AT281" s="657"/>
      <c r="AV281" s="203"/>
      <c r="AW281" s="257"/>
      <c r="AX281" s="257"/>
      <c r="AY281" s="257"/>
      <c r="AZ281" s="257"/>
      <c r="BA281" s="257"/>
      <c r="BB281" s="257"/>
      <c r="BC281" s="257"/>
      <c r="BD281" s="258"/>
    </row>
    <row r="282" spans="1:59" s="14" customFormat="1" ht="0.75" customHeight="1">
      <c r="N282" s="203"/>
      <c r="O282" s="257"/>
      <c r="P282" s="257"/>
      <c r="Q282" s="257"/>
      <c r="R282" s="257"/>
      <c r="S282" s="257"/>
      <c r="T282" s="257"/>
      <c r="U282" s="257"/>
      <c r="V282" s="258"/>
      <c r="X282" s="645"/>
      <c r="Y282" s="645"/>
      <c r="Z282" s="645"/>
      <c r="AA282" s="645"/>
      <c r="AB282" s="645"/>
      <c r="AC282" s="645"/>
      <c r="AE282" s="203"/>
      <c r="AF282" s="257"/>
      <c r="AG282" s="257"/>
      <c r="AH282" s="257"/>
      <c r="AI282" s="257"/>
      <c r="AJ282" s="257"/>
      <c r="AK282" s="257"/>
      <c r="AL282" s="257"/>
      <c r="AM282" s="258"/>
      <c r="AO282" s="657"/>
      <c r="AP282" s="657"/>
      <c r="AQ282" s="657"/>
      <c r="AR282" s="657"/>
      <c r="AS282" s="657"/>
      <c r="AT282" s="657"/>
      <c r="AV282" s="203"/>
      <c r="AW282" s="257"/>
      <c r="AX282" s="257"/>
      <c r="AY282" s="257"/>
      <c r="AZ282" s="257"/>
      <c r="BA282" s="257"/>
      <c r="BB282" s="257"/>
      <c r="BC282" s="257"/>
      <c r="BD282" s="258"/>
    </row>
    <row r="283" spans="1:59" s="14" customFormat="1" ht="3.75" customHeight="1">
      <c r="N283" s="203"/>
      <c r="O283" s="257"/>
      <c r="P283" s="257"/>
      <c r="Q283" s="257"/>
      <c r="R283" s="257"/>
      <c r="S283" s="257"/>
      <c r="T283" s="257"/>
      <c r="U283" s="257"/>
      <c r="V283" s="258"/>
      <c r="X283" s="645"/>
      <c r="Y283" s="645"/>
      <c r="Z283" s="645"/>
      <c r="AA283" s="645"/>
      <c r="AB283" s="645"/>
      <c r="AC283" s="645"/>
      <c r="AE283" s="203"/>
      <c r="AF283" s="257"/>
      <c r="AG283" s="257"/>
      <c r="AH283" s="257"/>
      <c r="AI283" s="257"/>
      <c r="AJ283" s="257"/>
      <c r="AK283" s="257"/>
      <c r="AL283" s="257"/>
      <c r="AM283" s="258"/>
      <c r="AO283" s="657"/>
      <c r="AP283" s="657"/>
      <c r="AQ283" s="657"/>
      <c r="AR283" s="657"/>
      <c r="AS283" s="657"/>
      <c r="AT283" s="657"/>
      <c r="AV283" s="203"/>
      <c r="AW283" s="257"/>
      <c r="AX283" s="257"/>
      <c r="AY283" s="257"/>
      <c r="AZ283" s="257"/>
      <c r="BA283" s="257"/>
      <c r="BB283" s="257"/>
      <c r="BC283" s="257"/>
      <c r="BD283" s="258"/>
    </row>
    <row r="284" spans="1:59" s="14" customFormat="1" ht="11.25" customHeight="1">
      <c r="N284" s="401"/>
      <c r="O284" s="402"/>
      <c r="P284" s="402"/>
      <c r="Q284" s="402"/>
      <c r="R284" s="402"/>
      <c r="S284" s="402"/>
      <c r="T284" s="402"/>
      <c r="U284" s="402"/>
      <c r="V284" s="403"/>
      <c r="X284" s="645"/>
      <c r="Y284" s="645"/>
      <c r="Z284" s="645"/>
      <c r="AA284" s="645"/>
      <c r="AB284" s="645"/>
      <c r="AC284" s="645"/>
      <c r="AE284" s="401"/>
      <c r="AF284" s="402"/>
      <c r="AG284" s="402"/>
      <c r="AH284" s="402"/>
      <c r="AI284" s="402"/>
      <c r="AJ284" s="402"/>
      <c r="AK284" s="402"/>
      <c r="AL284" s="402"/>
      <c r="AM284" s="403"/>
      <c r="AO284" s="657"/>
      <c r="AP284" s="657"/>
      <c r="AQ284" s="657"/>
      <c r="AR284" s="657"/>
      <c r="AS284" s="657"/>
      <c r="AT284" s="657"/>
      <c r="AV284" s="401"/>
      <c r="AW284" s="402"/>
      <c r="AX284" s="402"/>
      <c r="AY284" s="402"/>
      <c r="AZ284" s="402"/>
      <c r="BA284" s="402"/>
      <c r="BB284" s="402"/>
      <c r="BC284" s="402"/>
      <c r="BD284" s="403"/>
    </row>
    <row r="285" spans="1:59" s="14" customFormat="1" ht="8.1" customHeight="1"/>
    <row r="286" spans="1:59" s="14" customFormat="1" ht="8.1" customHeight="1">
      <c r="A286" s="614" t="s">
        <v>148</v>
      </c>
      <c r="B286" s="614"/>
      <c r="C286" s="614"/>
      <c r="D286" s="614"/>
      <c r="E286" s="614"/>
      <c r="F286" s="614"/>
      <c r="G286" s="614"/>
      <c r="H286" s="614"/>
      <c r="I286" s="614"/>
      <c r="J286" s="614"/>
      <c r="K286" s="614"/>
      <c r="L286" s="614"/>
      <c r="M286" s="26"/>
      <c r="N286" s="791">
        <v>32000</v>
      </c>
      <c r="O286" s="792"/>
      <c r="P286" s="792"/>
      <c r="Q286" s="792"/>
      <c r="R286" s="792"/>
      <c r="S286" s="792"/>
      <c r="T286" s="792"/>
      <c r="U286" s="792"/>
      <c r="V286" s="793"/>
      <c r="X286" s="86"/>
      <c r="Y286" s="645" t="s">
        <v>146</v>
      </c>
      <c r="Z286" s="645"/>
      <c r="AA286" s="645"/>
      <c r="AB286" s="645"/>
      <c r="AC286" s="645"/>
      <c r="AD286" s="646"/>
      <c r="AE286" s="372">
        <v>4380</v>
      </c>
      <c r="AF286" s="373"/>
      <c r="AG286" s="373"/>
      <c r="AH286" s="373"/>
      <c r="AI286" s="373"/>
      <c r="AJ286" s="373"/>
      <c r="AK286" s="373"/>
      <c r="AL286" s="373"/>
      <c r="AM286" s="374"/>
      <c r="AO286" s="87"/>
      <c r="AP286" s="87"/>
      <c r="AQ286" s="87"/>
      <c r="AR286" s="87"/>
      <c r="AS286" s="87"/>
      <c r="AT286" s="87"/>
      <c r="AV286" s="799">
        <f>N286-AE286-AE288</f>
        <v>24380</v>
      </c>
      <c r="AW286" s="800"/>
      <c r="AX286" s="800"/>
      <c r="AY286" s="800"/>
      <c r="AZ286" s="800"/>
      <c r="BA286" s="800"/>
      <c r="BB286" s="800"/>
      <c r="BC286" s="800"/>
      <c r="BD286" s="801"/>
    </row>
    <row r="287" spans="1:59" s="14" customFormat="1" ht="8.1" customHeight="1">
      <c r="A287" s="614"/>
      <c r="B287" s="614"/>
      <c r="C287" s="614"/>
      <c r="D287" s="614"/>
      <c r="E287" s="614"/>
      <c r="F287" s="614"/>
      <c r="G287" s="614"/>
      <c r="H287" s="614"/>
      <c r="I287" s="614"/>
      <c r="J287" s="614"/>
      <c r="K287" s="614"/>
      <c r="L287" s="614"/>
      <c r="M287" s="26"/>
      <c r="N287" s="794"/>
      <c r="O287" s="662"/>
      <c r="P287" s="662"/>
      <c r="Q287" s="662"/>
      <c r="R287" s="662"/>
      <c r="S287" s="662"/>
      <c r="T287" s="662"/>
      <c r="U287" s="662"/>
      <c r="V287" s="795"/>
      <c r="X287" s="86"/>
      <c r="Y287" s="645"/>
      <c r="Z287" s="645"/>
      <c r="AA287" s="645"/>
      <c r="AB287" s="645"/>
      <c r="AC287" s="645"/>
      <c r="AD287" s="646"/>
      <c r="AE287" s="375"/>
      <c r="AF287" s="376"/>
      <c r="AG287" s="376"/>
      <c r="AH287" s="376"/>
      <c r="AI287" s="376"/>
      <c r="AJ287" s="376"/>
      <c r="AK287" s="376"/>
      <c r="AL287" s="376"/>
      <c r="AM287" s="377"/>
      <c r="AO287" s="87"/>
      <c r="AP287" s="87"/>
      <c r="AQ287" s="87"/>
      <c r="AR287" s="87"/>
      <c r="AS287" s="87"/>
      <c r="AT287" s="87"/>
      <c r="AV287" s="802"/>
      <c r="AW287" s="803"/>
      <c r="AX287" s="803"/>
      <c r="AY287" s="803"/>
      <c r="AZ287" s="803"/>
      <c r="BA287" s="803"/>
      <c r="BB287" s="803"/>
      <c r="BC287" s="803"/>
      <c r="BD287" s="804"/>
    </row>
    <row r="288" spans="1:59" s="14" customFormat="1" ht="7.5" customHeight="1">
      <c r="A288" s="614"/>
      <c r="B288" s="614"/>
      <c r="C288" s="614"/>
      <c r="D288" s="614"/>
      <c r="E288" s="614"/>
      <c r="F288" s="614"/>
      <c r="G288" s="614"/>
      <c r="H288" s="614"/>
      <c r="I288" s="614"/>
      <c r="J288" s="614"/>
      <c r="K288" s="614"/>
      <c r="L288" s="614"/>
      <c r="M288" s="26"/>
      <c r="N288" s="794"/>
      <c r="O288" s="662"/>
      <c r="P288" s="662"/>
      <c r="Q288" s="662"/>
      <c r="R288" s="662"/>
      <c r="S288" s="662"/>
      <c r="T288" s="662"/>
      <c r="U288" s="662"/>
      <c r="V288" s="795"/>
      <c r="X288" s="86"/>
      <c r="Y288" s="645" t="s">
        <v>433</v>
      </c>
      <c r="Z288" s="645"/>
      <c r="AA288" s="645"/>
      <c r="AB288" s="645"/>
      <c r="AC288" s="645"/>
      <c r="AD288" s="646"/>
      <c r="AE288" s="372">
        <v>3240</v>
      </c>
      <c r="AF288" s="373"/>
      <c r="AG288" s="373"/>
      <c r="AH288" s="373"/>
      <c r="AI288" s="373"/>
      <c r="AJ288" s="373"/>
      <c r="AK288" s="373"/>
      <c r="AL288" s="373"/>
      <c r="AM288" s="374"/>
      <c r="AO288" s="87"/>
      <c r="AP288" s="87"/>
      <c r="AQ288" s="87"/>
      <c r="AR288" s="87"/>
      <c r="AS288" s="87"/>
      <c r="AT288" s="87"/>
      <c r="AV288" s="802"/>
      <c r="AW288" s="803"/>
      <c r="AX288" s="803"/>
      <c r="AY288" s="803"/>
      <c r="AZ288" s="803"/>
      <c r="BA288" s="803"/>
      <c r="BB288" s="803"/>
      <c r="BC288" s="803"/>
      <c r="BD288" s="804"/>
    </row>
    <row r="289" spans="1:56" s="14" customFormat="1" ht="8.1" customHeight="1">
      <c r="A289" s="614"/>
      <c r="B289" s="614"/>
      <c r="C289" s="614"/>
      <c r="D289" s="614"/>
      <c r="E289" s="614"/>
      <c r="F289" s="614"/>
      <c r="G289" s="614"/>
      <c r="H289" s="614"/>
      <c r="I289" s="614"/>
      <c r="J289" s="614"/>
      <c r="K289" s="614"/>
      <c r="L289" s="614"/>
      <c r="M289" s="26"/>
      <c r="N289" s="796"/>
      <c r="O289" s="797"/>
      <c r="P289" s="797"/>
      <c r="Q289" s="797"/>
      <c r="R289" s="797"/>
      <c r="S289" s="797"/>
      <c r="T289" s="797"/>
      <c r="U289" s="797"/>
      <c r="V289" s="798"/>
      <c r="X289" s="86"/>
      <c r="Y289" s="645"/>
      <c r="Z289" s="645"/>
      <c r="AA289" s="645"/>
      <c r="AB289" s="645"/>
      <c r="AC289" s="645"/>
      <c r="AD289" s="646"/>
      <c r="AE289" s="375"/>
      <c r="AF289" s="376"/>
      <c r="AG289" s="376"/>
      <c r="AH289" s="376"/>
      <c r="AI289" s="376"/>
      <c r="AJ289" s="376"/>
      <c r="AK289" s="376"/>
      <c r="AL289" s="376"/>
      <c r="AM289" s="377"/>
      <c r="AO289" s="87"/>
      <c r="AP289" s="87"/>
      <c r="AQ289" s="87"/>
      <c r="AR289" s="87"/>
      <c r="AS289" s="87"/>
      <c r="AT289" s="87"/>
      <c r="AV289" s="805"/>
      <c r="AW289" s="806"/>
      <c r="AX289" s="806"/>
      <c r="AY289" s="806"/>
      <c r="AZ289" s="806"/>
      <c r="BA289" s="806"/>
      <c r="BB289" s="806"/>
      <c r="BC289" s="806"/>
      <c r="BD289" s="807"/>
    </row>
    <row r="290" spans="1:56" s="14" customFormat="1" ht="8.1" customHeight="1"/>
    <row r="291" spans="1:56" s="14" customFormat="1" ht="10.5" customHeight="1">
      <c r="N291" s="307" t="s">
        <v>149</v>
      </c>
      <c r="O291" s="307"/>
      <c r="P291" s="307"/>
      <c r="Q291" s="307"/>
      <c r="R291" s="307"/>
      <c r="S291" s="307"/>
      <c r="T291" s="307"/>
      <c r="U291" s="307"/>
      <c r="V291" s="307"/>
      <c r="AE291" s="307" t="s">
        <v>149</v>
      </c>
      <c r="AF291" s="307"/>
      <c r="AG291" s="307"/>
      <c r="AH291" s="307"/>
      <c r="AI291" s="307"/>
      <c r="AJ291" s="307"/>
      <c r="AK291" s="307"/>
      <c r="AL291" s="307"/>
      <c r="AM291" s="307"/>
      <c r="AV291" s="307" t="s">
        <v>149</v>
      </c>
      <c r="AW291" s="307"/>
      <c r="AX291" s="307"/>
      <c r="AY291" s="307"/>
      <c r="AZ291" s="307"/>
      <c r="BA291" s="307"/>
      <c r="BB291" s="307"/>
      <c r="BC291" s="307"/>
      <c r="BD291" s="307"/>
    </row>
    <row r="292" spans="1:56" s="14" customFormat="1" ht="8.1" customHeight="1">
      <c r="B292" s="26"/>
      <c r="C292" s="26"/>
      <c r="D292" s="26"/>
      <c r="E292" s="26"/>
      <c r="F292" s="26"/>
      <c r="G292" s="26"/>
      <c r="H292" s="26"/>
      <c r="I292" s="26"/>
      <c r="J292" s="26"/>
      <c r="K292" s="26"/>
      <c r="L292" s="26"/>
    </row>
    <row r="293" spans="1:56" s="14" customFormat="1" ht="7.5" customHeight="1">
      <c r="A293" s="784" t="s">
        <v>380</v>
      </c>
      <c r="B293" s="784"/>
      <c r="C293" s="784"/>
      <c r="D293" s="784"/>
      <c r="E293" s="784"/>
      <c r="F293" s="784"/>
      <c r="G293" s="784"/>
      <c r="H293" s="784"/>
      <c r="I293" s="784"/>
      <c r="J293" s="784"/>
      <c r="K293" s="784"/>
      <c r="L293" s="784"/>
      <c r="N293" s="36"/>
      <c r="O293" s="37">
        <f>U156</f>
        <v>26</v>
      </c>
      <c r="P293" s="831">
        <f>$U$156</f>
        <v>26</v>
      </c>
      <c r="Q293" s="832"/>
      <c r="R293" s="832"/>
      <c r="S293" s="832"/>
      <c r="T293" s="833"/>
      <c r="U293" s="37"/>
      <c r="V293" s="36"/>
      <c r="AD293" s="36"/>
      <c r="AE293" s="37"/>
      <c r="AG293" s="831">
        <f>$U$156</f>
        <v>26</v>
      </c>
      <c r="AH293" s="832"/>
      <c r="AI293" s="832"/>
      <c r="AJ293" s="832"/>
      <c r="AK293" s="833"/>
      <c r="AL293" s="36"/>
      <c r="AM293" s="36"/>
      <c r="AN293" s="37"/>
      <c r="AV293" s="32"/>
      <c r="AW293" s="37">
        <f>U156</f>
        <v>26</v>
      </c>
      <c r="AX293" s="315">
        <f>$U$156</f>
        <v>26</v>
      </c>
      <c r="AY293" s="316"/>
      <c r="AZ293" s="316"/>
      <c r="BA293" s="316"/>
      <c r="BB293" s="317"/>
      <c r="BC293" s="37"/>
      <c r="BD293" s="32"/>
    </row>
    <row r="294" spans="1:56" s="14" customFormat="1" ht="3" customHeight="1">
      <c r="A294" s="784"/>
      <c r="B294" s="784"/>
      <c r="C294" s="784"/>
      <c r="D294" s="784"/>
      <c r="E294" s="784"/>
      <c r="F294" s="784"/>
      <c r="G294" s="784"/>
      <c r="H294" s="784"/>
      <c r="I294" s="784"/>
      <c r="J294" s="784"/>
      <c r="K294" s="784"/>
      <c r="L294" s="784"/>
      <c r="N294" s="36"/>
      <c r="O294" s="37"/>
      <c r="P294" s="834"/>
      <c r="Q294" s="835"/>
      <c r="R294" s="835"/>
      <c r="S294" s="835"/>
      <c r="T294" s="836"/>
      <c r="U294" s="37"/>
      <c r="V294" s="36"/>
      <c r="AD294" s="36"/>
      <c r="AE294" s="37"/>
      <c r="AG294" s="834"/>
      <c r="AH294" s="835"/>
      <c r="AI294" s="835"/>
      <c r="AJ294" s="835"/>
      <c r="AK294" s="836"/>
      <c r="AL294" s="36"/>
      <c r="AM294" s="36"/>
      <c r="AN294" s="37"/>
      <c r="AV294" s="32"/>
      <c r="AW294" s="37"/>
      <c r="AX294" s="318"/>
      <c r="AY294" s="319"/>
      <c r="AZ294" s="319"/>
      <c r="BA294" s="319"/>
      <c r="BB294" s="320"/>
      <c r="BC294" s="37"/>
      <c r="BD294" s="32"/>
    </row>
    <row r="295" spans="1:56" s="14" customFormat="1" ht="3" customHeight="1">
      <c r="A295" s="784"/>
      <c r="B295" s="784"/>
      <c r="C295" s="784"/>
      <c r="D295" s="784"/>
      <c r="E295" s="784"/>
      <c r="F295" s="784"/>
      <c r="G295" s="784"/>
      <c r="H295" s="784"/>
      <c r="I295" s="784"/>
      <c r="J295" s="784"/>
      <c r="K295" s="784"/>
      <c r="L295" s="784"/>
      <c r="N295" s="36"/>
      <c r="O295" s="37"/>
      <c r="P295" s="834"/>
      <c r="Q295" s="835"/>
      <c r="R295" s="835"/>
      <c r="S295" s="835"/>
      <c r="T295" s="836"/>
      <c r="U295" s="37"/>
      <c r="V295" s="36"/>
      <c r="AD295" s="36"/>
      <c r="AE295" s="37"/>
      <c r="AG295" s="834"/>
      <c r="AH295" s="835"/>
      <c r="AI295" s="835"/>
      <c r="AJ295" s="835"/>
      <c r="AK295" s="836"/>
      <c r="AL295" s="36"/>
      <c r="AM295" s="36"/>
      <c r="AN295" s="37"/>
      <c r="AV295" s="32"/>
      <c r="AW295" s="37"/>
      <c r="AX295" s="318"/>
      <c r="AY295" s="319"/>
      <c r="AZ295" s="319"/>
      <c r="BA295" s="319"/>
      <c r="BB295" s="320"/>
      <c r="BC295" s="37"/>
      <c r="BD295" s="32"/>
    </row>
    <row r="296" spans="1:56" s="14" customFormat="1" ht="8.1" customHeight="1">
      <c r="A296" s="784"/>
      <c r="B296" s="784"/>
      <c r="C296" s="784"/>
      <c r="D296" s="784"/>
      <c r="E296" s="784"/>
      <c r="F296" s="784"/>
      <c r="G296" s="784"/>
      <c r="H296" s="784"/>
      <c r="I296" s="784"/>
      <c r="J296" s="784"/>
      <c r="K296" s="784"/>
      <c r="L296" s="784"/>
      <c r="N296" s="36"/>
      <c r="O296" s="37"/>
      <c r="P296" s="837"/>
      <c r="Q296" s="838"/>
      <c r="R296" s="838"/>
      <c r="S296" s="838"/>
      <c r="T296" s="839"/>
      <c r="U296" s="37"/>
      <c r="V296" s="36"/>
      <c r="AD296" s="36"/>
      <c r="AE296" s="37"/>
      <c r="AG296" s="837"/>
      <c r="AH296" s="838"/>
      <c r="AI296" s="838"/>
      <c r="AJ296" s="838"/>
      <c r="AK296" s="839"/>
      <c r="AL296" s="36"/>
      <c r="AM296" s="36"/>
      <c r="AN296" s="37"/>
      <c r="AV296" s="32"/>
      <c r="AW296" s="37"/>
      <c r="AX296" s="321"/>
      <c r="AY296" s="322"/>
      <c r="AZ296" s="322"/>
      <c r="BA296" s="322"/>
      <c r="BB296" s="323"/>
      <c r="BC296" s="37"/>
      <c r="BD296" s="32"/>
    </row>
    <row r="297" spans="1:56" s="14" customFormat="1" ht="8.1" customHeight="1"/>
    <row r="298" spans="1:56" s="14" customFormat="1" ht="8.1" customHeight="1">
      <c r="N298" s="306" t="s">
        <v>130</v>
      </c>
      <c r="O298" s="306"/>
      <c r="P298" s="306"/>
      <c r="Q298" s="306"/>
      <c r="R298" s="306"/>
      <c r="S298" s="306"/>
      <c r="T298" s="306"/>
      <c r="U298" s="306"/>
      <c r="V298" s="306"/>
      <c r="AE298" s="306" t="s">
        <v>130</v>
      </c>
      <c r="AF298" s="306"/>
      <c r="AG298" s="306"/>
      <c r="AH298" s="306"/>
      <c r="AI298" s="306"/>
      <c r="AJ298" s="306"/>
      <c r="AK298" s="306"/>
      <c r="AL298" s="306"/>
      <c r="AM298" s="306"/>
      <c r="AV298" s="306" t="s">
        <v>130</v>
      </c>
      <c r="AW298" s="306"/>
      <c r="AX298" s="306"/>
      <c r="AY298" s="306"/>
      <c r="AZ298" s="306"/>
      <c r="BA298" s="306"/>
      <c r="BB298" s="306"/>
      <c r="BC298" s="306"/>
      <c r="BD298" s="306"/>
    </row>
    <row r="299" spans="1:56" s="14" customFormat="1" ht="8.1" customHeight="1" thickBot="1"/>
    <row r="300" spans="1:56" s="14" customFormat="1" ht="8.1" customHeight="1">
      <c r="A300" s="344" t="s">
        <v>144</v>
      </c>
      <c r="B300" s="344"/>
      <c r="C300" s="344"/>
      <c r="D300" s="344"/>
      <c r="E300" s="344"/>
      <c r="F300" s="344"/>
      <c r="G300" s="344"/>
      <c r="H300" s="344"/>
      <c r="I300" s="344"/>
      <c r="J300" s="344"/>
      <c r="K300" s="344"/>
      <c r="L300" s="344"/>
      <c r="M300" s="783"/>
      <c r="N300" s="309">
        <f>N286/P293</f>
        <v>1230.7692307692307</v>
      </c>
      <c r="O300" s="310"/>
      <c r="P300" s="310"/>
      <c r="Q300" s="310"/>
      <c r="R300" s="310"/>
      <c r="S300" s="310"/>
      <c r="T300" s="310"/>
      <c r="U300" s="310"/>
      <c r="V300" s="311"/>
      <c r="Y300" s="645" t="s">
        <v>146</v>
      </c>
      <c r="Z300" s="645"/>
      <c r="AA300" s="645"/>
      <c r="AB300" s="645"/>
      <c r="AC300" s="645"/>
      <c r="AD300" s="782"/>
      <c r="AE300" s="309">
        <f>AE286/AG293</f>
        <v>168.46153846153845</v>
      </c>
      <c r="AF300" s="310"/>
      <c r="AG300" s="310"/>
      <c r="AH300" s="310"/>
      <c r="AI300" s="310"/>
      <c r="AJ300" s="310"/>
      <c r="AK300" s="310"/>
      <c r="AL300" s="310"/>
      <c r="AM300" s="311"/>
      <c r="AV300" s="231">
        <f>AV286/AX293</f>
        <v>937.69230769230774</v>
      </c>
      <c r="AW300" s="232"/>
      <c r="AX300" s="232"/>
      <c r="AY300" s="232"/>
      <c r="AZ300" s="232"/>
      <c r="BA300" s="232"/>
      <c r="BB300" s="232"/>
      <c r="BC300" s="232"/>
      <c r="BD300" s="233"/>
    </row>
    <row r="301" spans="1:56" s="14" customFormat="1" ht="1.5" customHeight="1">
      <c r="A301" s="344"/>
      <c r="B301" s="344"/>
      <c r="C301" s="344"/>
      <c r="D301" s="344"/>
      <c r="E301" s="344"/>
      <c r="F301" s="344"/>
      <c r="G301" s="344"/>
      <c r="H301" s="344"/>
      <c r="I301" s="344"/>
      <c r="J301" s="344"/>
      <c r="K301" s="344"/>
      <c r="L301" s="344"/>
      <c r="M301" s="783"/>
      <c r="N301" s="312"/>
      <c r="O301" s="313"/>
      <c r="P301" s="313"/>
      <c r="Q301" s="313"/>
      <c r="R301" s="313"/>
      <c r="S301" s="313"/>
      <c r="T301" s="313"/>
      <c r="U301" s="313"/>
      <c r="V301" s="314"/>
      <c r="Y301" s="645"/>
      <c r="Z301" s="645"/>
      <c r="AA301" s="645"/>
      <c r="AB301" s="645"/>
      <c r="AC301" s="645"/>
      <c r="AD301" s="782"/>
      <c r="AE301" s="312"/>
      <c r="AF301" s="313"/>
      <c r="AG301" s="313"/>
      <c r="AH301" s="313"/>
      <c r="AI301" s="313"/>
      <c r="AJ301" s="313"/>
      <c r="AK301" s="313"/>
      <c r="AL301" s="313"/>
      <c r="AM301" s="314"/>
      <c r="AV301" s="234"/>
      <c r="AW301" s="235"/>
      <c r="AX301" s="235"/>
      <c r="AY301" s="235"/>
      <c r="AZ301" s="235"/>
      <c r="BA301" s="235"/>
      <c r="BB301" s="235"/>
      <c r="BC301" s="235"/>
      <c r="BD301" s="236"/>
    </row>
    <row r="302" spans="1:56" s="14" customFormat="1" ht="8.1" customHeight="1" thickBot="1">
      <c r="A302" s="344"/>
      <c r="B302" s="344"/>
      <c r="C302" s="344"/>
      <c r="D302" s="344"/>
      <c r="E302" s="344"/>
      <c r="F302" s="344"/>
      <c r="G302" s="344"/>
      <c r="H302" s="344"/>
      <c r="I302" s="344"/>
      <c r="J302" s="344"/>
      <c r="K302" s="344"/>
      <c r="L302" s="344"/>
      <c r="M302" s="783"/>
      <c r="N302" s="312"/>
      <c r="O302" s="313"/>
      <c r="P302" s="313"/>
      <c r="Q302" s="313"/>
      <c r="R302" s="313"/>
      <c r="S302" s="313"/>
      <c r="T302" s="313"/>
      <c r="U302" s="313"/>
      <c r="V302" s="314"/>
      <c r="Y302" s="645"/>
      <c r="Z302" s="645"/>
      <c r="AA302" s="645"/>
      <c r="AB302" s="645"/>
      <c r="AC302" s="645"/>
      <c r="AD302" s="782"/>
      <c r="AE302" s="292"/>
      <c r="AF302" s="293"/>
      <c r="AG302" s="293"/>
      <c r="AH302" s="293"/>
      <c r="AI302" s="293"/>
      <c r="AJ302" s="293"/>
      <c r="AK302" s="293"/>
      <c r="AL302" s="293"/>
      <c r="AM302" s="294"/>
      <c r="AV302" s="234"/>
      <c r="AW302" s="235"/>
      <c r="AX302" s="235"/>
      <c r="AY302" s="235"/>
      <c r="AZ302" s="235"/>
      <c r="BA302" s="235"/>
      <c r="BB302" s="235"/>
      <c r="BC302" s="235"/>
      <c r="BD302" s="236"/>
    </row>
    <row r="303" spans="1:56" s="14" customFormat="1" ht="15" customHeight="1" thickBot="1">
      <c r="A303" s="344"/>
      <c r="B303" s="344"/>
      <c r="C303" s="344"/>
      <c r="D303" s="344"/>
      <c r="E303" s="344"/>
      <c r="F303" s="344"/>
      <c r="G303" s="344"/>
      <c r="H303" s="344"/>
      <c r="I303" s="344"/>
      <c r="J303" s="344"/>
      <c r="K303" s="344"/>
      <c r="L303" s="344"/>
      <c r="M303" s="783"/>
      <c r="N303" s="292"/>
      <c r="O303" s="293"/>
      <c r="P303" s="293"/>
      <c r="Q303" s="293"/>
      <c r="R303" s="293"/>
      <c r="S303" s="293"/>
      <c r="T303" s="293"/>
      <c r="U303" s="293"/>
      <c r="V303" s="294"/>
      <c r="Y303" s="645" t="s">
        <v>433</v>
      </c>
      <c r="Z303" s="645"/>
      <c r="AA303" s="645"/>
      <c r="AB303" s="645"/>
      <c r="AC303" s="645"/>
      <c r="AD303" s="782"/>
      <c r="AE303" s="292">
        <f>AE288/AG293</f>
        <v>124.61538461538461</v>
      </c>
      <c r="AF303" s="293"/>
      <c r="AG303" s="293"/>
      <c r="AH303" s="293"/>
      <c r="AI303" s="293"/>
      <c r="AJ303" s="293"/>
      <c r="AK303" s="293"/>
      <c r="AL303" s="293"/>
      <c r="AM303" s="294"/>
      <c r="AV303" s="237"/>
      <c r="AW303" s="238"/>
      <c r="AX303" s="238"/>
      <c r="AY303" s="238"/>
      <c r="AZ303" s="238"/>
      <c r="BA303" s="238"/>
      <c r="BB303" s="238"/>
      <c r="BC303" s="238"/>
      <c r="BD303" s="239"/>
    </row>
    <row r="304" spans="1:56" s="14" customFormat="1" ht="26.25" customHeight="1"/>
    <row r="305" spans="1:59" s="14" customFormat="1" ht="8.1" customHeight="1">
      <c r="A305" s="699" t="s">
        <v>127</v>
      </c>
      <c r="B305" s="699"/>
      <c r="C305" s="699"/>
      <c r="D305" s="699"/>
      <c r="E305" s="699"/>
      <c r="F305" s="699"/>
    </row>
    <row r="306" spans="1:59" s="14" customFormat="1" ht="8.1" customHeight="1">
      <c r="A306" s="699"/>
      <c r="B306" s="699"/>
      <c r="C306" s="699"/>
      <c r="D306" s="699"/>
      <c r="E306" s="699"/>
      <c r="F306" s="699"/>
      <c r="N306" s="216" t="s">
        <v>150</v>
      </c>
      <c r="O306" s="217"/>
      <c r="P306" s="217"/>
      <c r="Q306" s="217"/>
      <c r="R306" s="217"/>
      <c r="S306" s="217"/>
      <c r="T306" s="217"/>
      <c r="U306" s="217"/>
      <c r="V306" s="218"/>
      <c r="X306" s="657" t="s">
        <v>149</v>
      </c>
      <c r="Y306" s="657"/>
      <c r="Z306" s="657"/>
      <c r="AA306" s="657"/>
      <c r="AB306" s="657"/>
      <c r="AC306" s="657"/>
      <c r="AE306" s="216" t="s">
        <v>381</v>
      </c>
      <c r="AF306" s="416"/>
      <c r="AG306" s="416"/>
      <c r="AH306" s="416"/>
      <c r="AI306" s="416"/>
      <c r="AJ306" s="416"/>
      <c r="AK306" s="416"/>
      <c r="AL306" s="416"/>
      <c r="AM306" s="417"/>
      <c r="AO306" s="656" t="s">
        <v>130</v>
      </c>
      <c r="AP306" s="657"/>
      <c r="AQ306" s="657"/>
      <c r="AR306" s="657"/>
      <c r="AS306" s="657"/>
      <c r="AT306" s="657"/>
      <c r="AV306" s="216" t="s">
        <v>147</v>
      </c>
      <c r="AW306" s="509"/>
      <c r="AX306" s="509"/>
      <c r="AY306" s="509"/>
      <c r="AZ306" s="509"/>
      <c r="BA306" s="509"/>
      <c r="BB306" s="509"/>
      <c r="BC306" s="509"/>
      <c r="BD306" s="510"/>
    </row>
    <row r="307" spans="1:59" s="14" customFormat="1" ht="8.1" customHeight="1">
      <c r="A307" s="699"/>
      <c r="B307" s="699"/>
      <c r="C307" s="699"/>
      <c r="D307" s="699"/>
      <c r="E307" s="699"/>
      <c r="F307" s="699"/>
      <c r="N307" s="219"/>
      <c r="O307" s="220"/>
      <c r="P307" s="220"/>
      <c r="Q307" s="220"/>
      <c r="R307" s="220"/>
      <c r="S307" s="220"/>
      <c r="T307" s="220"/>
      <c r="U307" s="220"/>
      <c r="V307" s="221"/>
      <c r="X307" s="657"/>
      <c r="Y307" s="657"/>
      <c r="Z307" s="657"/>
      <c r="AA307" s="657"/>
      <c r="AB307" s="657"/>
      <c r="AC307" s="657"/>
      <c r="AE307" s="203"/>
      <c r="AF307" s="257"/>
      <c r="AG307" s="257"/>
      <c r="AH307" s="257"/>
      <c r="AI307" s="257"/>
      <c r="AJ307" s="257"/>
      <c r="AK307" s="257"/>
      <c r="AL307" s="257"/>
      <c r="AM307" s="258"/>
      <c r="AO307" s="657"/>
      <c r="AP307" s="657"/>
      <c r="AQ307" s="657"/>
      <c r="AR307" s="657"/>
      <c r="AS307" s="657"/>
      <c r="AT307" s="657"/>
      <c r="AV307" s="334"/>
      <c r="AW307" s="335"/>
      <c r="AX307" s="335"/>
      <c r="AY307" s="335"/>
      <c r="AZ307" s="335"/>
      <c r="BA307" s="335"/>
      <c r="BB307" s="335"/>
      <c r="BC307" s="335"/>
      <c r="BD307" s="336"/>
    </row>
    <row r="308" spans="1:59" s="14" customFormat="1" ht="8.1" customHeight="1">
      <c r="N308" s="219"/>
      <c r="O308" s="220"/>
      <c r="P308" s="220"/>
      <c r="Q308" s="220"/>
      <c r="R308" s="220"/>
      <c r="S308" s="220"/>
      <c r="T308" s="220"/>
      <c r="U308" s="220"/>
      <c r="V308" s="221"/>
      <c r="X308" s="657"/>
      <c r="Y308" s="657"/>
      <c r="Z308" s="657"/>
      <c r="AA308" s="657"/>
      <c r="AB308" s="657"/>
      <c r="AC308" s="657"/>
      <c r="AE308" s="203"/>
      <c r="AF308" s="257"/>
      <c r="AG308" s="257"/>
      <c r="AH308" s="257"/>
      <c r="AI308" s="257"/>
      <c r="AJ308" s="257"/>
      <c r="AK308" s="257"/>
      <c r="AL308" s="257"/>
      <c r="AM308" s="258"/>
      <c r="AO308" s="657"/>
      <c r="AP308" s="657"/>
      <c r="AQ308" s="657"/>
      <c r="AR308" s="657"/>
      <c r="AS308" s="657"/>
      <c r="AT308" s="657"/>
      <c r="AV308" s="334"/>
      <c r="AW308" s="335"/>
      <c r="AX308" s="335"/>
      <c r="AY308" s="335"/>
      <c r="AZ308" s="335"/>
      <c r="BA308" s="335"/>
      <c r="BB308" s="335"/>
      <c r="BC308" s="335"/>
      <c r="BD308" s="336"/>
    </row>
    <row r="309" spans="1:59" s="14" customFormat="1" ht="8.1" customHeight="1">
      <c r="N309" s="219"/>
      <c r="O309" s="220"/>
      <c r="P309" s="220"/>
      <c r="Q309" s="220"/>
      <c r="R309" s="220"/>
      <c r="S309" s="220"/>
      <c r="T309" s="220"/>
      <c r="U309" s="220"/>
      <c r="V309" s="221"/>
      <c r="X309" s="657"/>
      <c r="Y309" s="657"/>
      <c r="Z309" s="657"/>
      <c r="AA309" s="657"/>
      <c r="AB309" s="657"/>
      <c r="AC309" s="657"/>
      <c r="AE309" s="203"/>
      <c r="AF309" s="257"/>
      <c r="AG309" s="257"/>
      <c r="AH309" s="257"/>
      <c r="AI309" s="257"/>
      <c r="AJ309" s="257"/>
      <c r="AK309" s="257"/>
      <c r="AL309" s="257"/>
      <c r="AM309" s="258"/>
      <c r="AO309" s="657"/>
      <c r="AP309" s="657"/>
      <c r="AQ309" s="657"/>
      <c r="AR309" s="657"/>
      <c r="AS309" s="657"/>
      <c r="AT309" s="657"/>
      <c r="AV309" s="334"/>
      <c r="AW309" s="335"/>
      <c r="AX309" s="335"/>
      <c r="AY309" s="335"/>
      <c r="AZ309" s="335"/>
      <c r="BA309" s="335"/>
      <c r="BB309" s="335"/>
      <c r="BC309" s="335"/>
      <c r="BD309" s="336"/>
    </row>
    <row r="310" spans="1:59" s="14" customFormat="1" ht="0.75" customHeight="1">
      <c r="N310" s="222"/>
      <c r="O310" s="223"/>
      <c r="P310" s="223"/>
      <c r="Q310" s="223"/>
      <c r="R310" s="223"/>
      <c r="S310" s="223"/>
      <c r="T310" s="223"/>
      <c r="U310" s="223"/>
      <c r="V310" s="224"/>
      <c r="X310" s="657"/>
      <c r="Y310" s="657"/>
      <c r="Z310" s="657"/>
      <c r="AA310" s="657"/>
      <c r="AB310" s="657"/>
      <c r="AC310" s="657"/>
      <c r="AE310" s="401"/>
      <c r="AF310" s="402"/>
      <c r="AG310" s="402"/>
      <c r="AH310" s="402"/>
      <c r="AI310" s="402"/>
      <c r="AJ310" s="402"/>
      <c r="AK310" s="402"/>
      <c r="AL310" s="402"/>
      <c r="AM310" s="403"/>
      <c r="AO310" s="657"/>
      <c r="AP310" s="657"/>
      <c r="AQ310" s="657"/>
      <c r="AR310" s="657"/>
      <c r="AS310" s="657"/>
      <c r="AT310" s="657"/>
      <c r="AV310" s="511"/>
      <c r="AW310" s="512"/>
      <c r="AX310" s="512"/>
      <c r="AY310" s="512"/>
      <c r="AZ310" s="512"/>
      <c r="BA310" s="512"/>
      <c r="BB310" s="512"/>
      <c r="BC310" s="512"/>
      <c r="BD310" s="513"/>
    </row>
    <row r="311" spans="1:59" s="14" customFormat="1" ht="8.1" customHeight="1" thickBot="1"/>
    <row r="312" spans="1:59" s="14" customFormat="1" ht="8.1" customHeight="1">
      <c r="N312" s="658"/>
      <c r="O312" s="659"/>
      <c r="P312" s="659"/>
      <c r="Q312" s="659"/>
      <c r="R312" s="659"/>
      <c r="S312" s="659"/>
      <c r="T312" s="659"/>
      <c r="U312" s="659"/>
      <c r="V312" s="660"/>
      <c r="AG312" s="667">
        <f>$U$156</f>
        <v>26</v>
      </c>
      <c r="AH312" s="668"/>
      <c r="AI312" s="668"/>
      <c r="AJ312" s="668"/>
      <c r="AK312" s="669"/>
      <c r="AV312" s="231">
        <f>N312/AG312</f>
        <v>0</v>
      </c>
      <c r="AW312" s="232"/>
      <c r="AX312" s="232"/>
      <c r="AY312" s="232"/>
      <c r="AZ312" s="232"/>
      <c r="BA312" s="232"/>
      <c r="BB312" s="232"/>
      <c r="BC312" s="232"/>
      <c r="BD312" s="233"/>
    </row>
    <row r="313" spans="1:59" s="14" customFormat="1" ht="1.5" customHeight="1">
      <c r="N313" s="661"/>
      <c r="O313" s="662"/>
      <c r="P313" s="662"/>
      <c r="Q313" s="662"/>
      <c r="R313" s="662"/>
      <c r="S313" s="662"/>
      <c r="T313" s="662"/>
      <c r="U313" s="662"/>
      <c r="V313" s="663"/>
      <c r="AG313" s="670"/>
      <c r="AH313" s="671"/>
      <c r="AI313" s="671"/>
      <c r="AJ313" s="671"/>
      <c r="AK313" s="672"/>
      <c r="AV313" s="234"/>
      <c r="AW313" s="235"/>
      <c r="AX313" s="235"/>
      <c r="AY313" s="235"/>
      <c r="AZ313" s="235"/>
      <c r="BA313" s="235"/>
      <c r="BB313" s="235"/>
      <c r="BC313" s="235"/>
      <c r="BD313" s="236"/>
    </row>
    <row r="314" spans="1:59" s="14" customFormat="1" ht="5.25" customHeight="1">
      <c r="N314" s="661"/>
      <c r="O314" s="662"/>
      <c r="P314" s="662"/>
      <c r="Q314" s="662"/>
      <c r="R314" s="662"/>
      <c r="S314" s="662"/>
      <c r="T314" s="662"/>
      <c r="U314" s="662"/>
      <c r="V314" s="663"/>
      <c r="AG314" s="670"/>
      <c r="AH314" s="671"/>
      <c r="AI314" s="671"/>
      <c r="AJ314" s="671"/>
      <c r="AK314" s="672"/>
      <c r="AV314" s="234"/>
      <c r="AW314" s="235"/>
      <c r="AX314" s="235"/>
      <c r="AY314" s="235"/>
      <c r="AZ314" s="235"/>
      <c r="BA314" s="235"/>
      <c r="BB314" s="235"/>
      <c r="BC314" s="235"/>
      <c r="BD314" s="236"/>
    </row>
    <row r="315" spans="1:59" s="14" customFormat="1" ht="8.1" customHeight="1" thickBot="1">
      <c r="N315" s="664"/>
      <c r="O315" s="665"/>
      <c r="P315" s="665"/>
      <c r="Q315" s="665"/>
      <c r="R315" s="665"/>
      <c r="S315" s="665"/>
      <c r="T315" s="665"/>
      <c r="U315" s="665"/>
      <c r="V315" s="666"/>
      <c r="AG315" s="673"/>
      <c r="AH315" s="674"/>
      <c r="AI315" s="674"/>
      <c r="AJ315" s="674"/>
      <c r="AK315" s="675"/>
      <c r="AV315" s="237"/>
      <c r="AW315" s="238"/>
      <c r="AX315" s="238"/>
      <c r="AY315" s="238"/>
      <c r="AZ315" s="238"/>
      <c r="BA315" s="238"/>
      <c r="BB315" s="238"/>
      <c r="BC315" s="238"/>
      <c r="BD315" s="239"/>
    </row>
    <row r="316" spans="1:59" s="14" customFormat="1" ht="8.1" customHeight="1"/>
    <row r="317" spans="1:59" s="26" customFormat="1" ht="8.1" customHeight="1">
      <c r="A317" s="278" t="s">
        <v>151</v>
      </c>
      <c r="B317" s="278"/>
      <c r="C317" s="278"/>
      <c r="D317" s="278"/>
      <c r="E317" s="278"/>
      <c r="F317" s="278"/>
      <c r="G317" s="278"/>
      <c r="H317" s="278"/>
      <c r="I317" s="278"/>
      <c r="J317" s="278"/>
      <c r="K317" s="278"/>
      <c r="L317" s="278"/>
      <c r="M317" s="278"/>
      <c r="N317" s="278"/>
      <c r="O317" s="278"/>
      <c r="P317" s="278"/>
      <c r="Q317" s="278"/>
      <c r="R317" s="278"/>
      <c r="S317" s="278"/>
      <c r="T317" s="278"/>
      <c r="U317" s="278"/>
      <c r="V317" s="278"/>
      <c r="W317" s="278"/>
      <c r="X317" s="278"/>
      <c r="Y317" s="278"/>
      <c r="Z317" s="278"/>
      <c r="AA317" s="278"/>
      <c r="AB317" s="278"/>
      <c r="AC317" s="278"/>
      <c r="AD317" s="278"/>
      <c r="AE317" s="278"/>
      <c r="AF317" s="278"/>
      <c r="AG317" s="278"/>
      <c r="AH317" s="278"/>
      <c r="AI317" s="278"/>
      <c r="AJ317" s="278"/>
      <c r="AK317" s="278"/>
      <c r="AL317" s="278"/>
      <c r="AM317" s="278"/>
      <c r="AN317" s="278"/>
      <c r="AO317" s="278"/>
      <c r="AP317" s="278"/>
      <c r="AQ317" s="278"/>
      <c r="AR317" s="278"/>
      <c r="AS317" s="278"/>
      <c r="AT317" s="278"/>
      <c r="AU317" s="278"/>
      <c r="AV317" s="278"/>
      <c r="AW317" s="278"/>
      <c r="AX317" s="278"/>
      <c r="AY317" s="278"/>
      <c r="AZ317" s="278"/>
      <c r="BA317" s="278"/>
      <c r="BB317" s="278"/>
      <c r="BC317" s="278"/>
      <c r="BD317" s="278"/>
      <c r="BE317" s="278"/>
      <c r="BF317" s="278"/>
      <c r="BG317" s="278"/>
    </row>
    <row r="318" spans="1:59" s="26" customFormat="1" ht="8.1" customHeight="1">
      <c r="A318" s="278"/>
      <c r="B318" s="278"/>
      <c r="C318" s="278"/>
      <c r="D318" s="278"/>
      <c r="E318" s="278"/>
      <c r="F318" s="278"/>
      <c r="G318" s="278"/>
      <c r="H318" s="278"/>
      <c r="I318" s="278"/>
      <c r="J318" s="278"/>
      <c r="K318" s="278"/>
      <c r="L318" s="278"/>
      <c r="M318" s="278"/>
      <c r="N318" s="278"/>
      <c r="O318" s="278"/>
      <c r="P318" s="278"/>
      <c r="Q318" s="278"/>
      <c r="R318" s="278"/>
      <c r="S318" s="278"/>
      <c r="T318" s="278"/>
      <c r="U318" s="278"/>
      <c r="V318" s="278"/>
      <c r="W318" s="278"/>
      <c r="X318" s="278"/>
      <c r="Y318" s="278"/>
      <c r="Z318" s="278"/>
      <c r="AA318" s="278"/>
      <c r="AB318" s="278"/>
      <c r="AC318" s="278"/>
      <c r="AD318" s="278"/>
      <c r="AE318" s="278"/>
      <c r="AF318" s="278"/>
      <c r="AG318" s="278"/>
      <c r="AH318" s="278"/>
      <c r="AI318" s="278"/>
      <c r="AJ318" s="278"/>
      <c r="AK318" s="278"/>
      <c r="AL318" s="278"/>
      <c r="AM318" s="278"/>
      <c r="AN318" s="278"/>
      <c r="AO318" s="278"/>
      <c r="AP318" s="278"/>
      <c r="AQ318" s="278"/>
      <c r="AR318" s="278"/>
      <c r="AS318" s="278"/>
      <c r="AT318" s="278"/>
      <c r="AU318" s="278"/>
      <c r="AV318" s="278"/>
      <c r="AW318" s="278"/>
      <c r="AX318" s="278"/>
      <c r="AY318" s="278"/>
      <c r="AZ318" s="278"/>
      <c r="BA318" s="278"/>
      <c r="BB318" s="278"/>
      <c r="BC318" s="278"/>
      <c r="BD318" s="278"/>
      <c r="BE318" s="278"/>
      <c r="BF318" s="278"/>
      <c r="BG318" s="278"/>
    </row>
    <row r="319" spans="1:59" s="14" customFormat="1" ht="8.1" customHeight="1"/>
    <row r="320" spans="1:59" s="14" customFormat="1" ht="8.1" customHeight="1">
      <c r="A320" s="581" t="s">
        <v>152</v>
      </c>
      <c r="B320" s="581"/>
      <c r="C320" s="581"/>
      <c r="D320" s="581"/>
      <c r="E320" s="581"/>
      <c r="F320" s="581"/>
      <c r="G320" s="581"/>
      <c r="H320" s="581"/>
      <c r="I320" s="581"/>
      <c r="J320" s="581"/>
      <c r="K320" s="698"/>
      <c r="L320" s="689" t="s">
        <v>153</v>
      </c>
      <c r="M320" s="690"/>
      <c r="N320" s="690"/>
      <c r="O320" s="690"/>
      <c r="P320" s="690"/>
      <c r="Q320" s="690"/>
      <c r="R320" s="690"/>
      <c r="S320" s="690"/>
      <c r="T320" s="690"/>
      <c r="U320" s="690"/>
      <c r="V320" s="691"/>
      <c r="W320" s="688" t="s">
        <v>149</v>
      </c>
      <c r="X320" s="688"/>
      <c r="Y320" s="216" t="s">
        <v>381</v>
      </c>
      <c r="Z320" s="217"/>
      <c r="AA320" s="217"/>
      <c r="AB320" s="217"/>
      <c r="AC320" s="217"/>
      <c r="AD320" s="217"/>
      <c r="AE320" s="217"/>
      <c r="AF320" s="217"/>
      <c r="AG320" s="217"/>
      <c r="AH320" s="218"/>
      <c r="AI320" s="687" t="s">
        <v>130</v>
      </c>
      <c r="AJ320" s="686"/>
      <c r="AK320" s="676" t="s">
        <v>154</v>
      </c>
      <c r="AL320" s="677"/>
      <c r="AM320" s="677"/>
      <c r="AN320" s="677"/>
      <c r="AO320" s="677"/>
      <c r="AP320" s="677"/>
      <c r="AQ320" s="677"/>
      <c r="AR320" s="677"/>
      <c r="AS320" s="678"/>
      <c r="AT320" s="685" t="s">
        <v>129</v>
      </c>
      <c r="AU320" s="686"/>
      <c r="AV320" s="676" t="s">
        <v>155</v>
      </c>
      <c r="AW320" s="677"/>
      <c r="AX320" s="677"/>
      <c r="AY320" s="677"/>
      <c r="AZ320" s="677"/>
      <c r="BA320" s="677"/>
      <c r="BB320" s="677"/>
      <c r="BC320" s="677"/>
      <c r="BD320" s="678"/>
    </row>
    <row r="321" spans="1:57" s="14" customFormat="1" ht="8.1" customHeight="1">
      <c r="A321" s="581"/>
      <c r="B321" s="581"/>
      <c r="C321" s="581"/>
      <c r="D321" s="581"/>
      <c r="E321" s="581"/>
      <c r="F321" s="581"/>
      <c r="G321" s="581"/>
      <c r="H321" s="581"/>
      <c r="I321" s="581"/>
      <c r="J321" s="581"/>
      <c r="K321" s="698"/>
      <c r="L321" s="692"/>
      <c r="M321" s="693"/>
      <c r="N321" s="693"/>
      <c r="O321" s="693"/>
      <c r="P321" s="693"/>
      <c r="Q321" s="693"/>
      <c r="R321" s="693"/>
      <c r="S321" s="693"/>
      <c r="T321" s="693"/>
      <c r="U321" s="693"/>
      <c r="V321" s="694"/>
      <c r="W321" s="688"/>
      <c r="X321" s="688"/>
      <c r="Y321" s="219"/>
      <c r="Z321" s="220"/>
      <c r="AA321" s="220"/>
      <c r="AB321" s="220"/>
      <c r="AC321" s="220"/>
      <c r="AD321" s="220"/>
      <c r="AE321" s="220"/>
      <c r="AF321" s="220"/>
      <c r="AG321" s="220"/>
      <c r="AH321" s="221"/>
      <c r="AI321" s="687"/>
      <c r="AJ321" s="686"/>
      <c r="AK321" s="679"/>
      <c r="AL321" s="680"/>
      <c r="AM321" s="680"/>
      <c r="AN321" s="680"/>
      <c r="AO321" s="680"/>
      <c r="AP321" s="680"/>
      <c r="AQ321" s="680"/>
      <c r="AR321" s="680"/>
      <c r="AS321" s="681"/>
      <c r="AT321" s="685"/>
      <c r="AU321" s="686"/>
      <c r="AV321" s="679"/>
      <c r="AW321" s="680"/>
      <c r="AX321" s="680"/>
      <c r="AY321" s="680"/>
      <c r="AZ321" s="680"/>
      <c r="BA321" s="680"/>
      <c r="BB321" s="680"/>
      <c r="BC321" s="680"/>
      <c r="BD321" s="681"/>
    </row>
    <row r="322" spans="1:57" s="14" customFormat="1" ht="8.1" customHeight="1">
      <c r="A322" s="581"/>
      <c r="B322" s="581"/>
      <c r="C322" s="581"/>
      <c r="D322" s="581"/>
      <c r="E322" s="581"/>
      <c r="F322" s="581"/>
      <c r="G322" s="581"/>
      <c r="H322" s="581"/>
      <c r="I322" s="581"/>
      <c r="J322" s="581"/>
      <c r="K322" s="698"/>
      <c r="L322" s="692"/>
      <c r="M322" s="693"/>
      <c r="N322" s="693"/>
      <c r="O322" s="693"/>
      <c r="P322" s="693"/>
      <c r="Q322" s="693"/>
      <c r="R322" s="693"/>
      <c r="S322" s="693"/>
      <c r="T322" s="693"/>
      <c r="U322" s="693"/>
      <c r="V322" s="694"/>
      <c r="W322" s="688"/>
      <c r="X322" s="688"/>
      <c r="Y322" s="219"/>
      <c r="Z322" s="220"/>
      <c r="AA322" s="220"/>
      <c r="AB322" s="220"/>
      <c r="AC322" s="220"/>
      <c r="AD322" s="220"/>
      <c r="AE322" s="220"/>
      <c r="AF322" s="220"/>
      <c r="AG322" s="220"/>
      <c r="AH322" s="221"/>
      <c r="AI322" s="687"/>
      <c r="AJ322" s="686"/>
      <c r="AK322" s="679"/>
      <c r="AL322" s="680"/>
      <c r="AM322" s="680"/>
      <c r="AN322" s="680"/>
      <c r="AO322" s="680"/>
      <c r="AP322" s="680"/>
      <c r="AQ322" s="680"/>
      <c r="AR322" s="680"/>
      <c r="AS322" s="681"/>
      <c r="AT322" s="685"/>
      <c r="AU322" s="686"/>
      <c r="AV322" s="679"/>
      <c r="AW322" s="680"/>
      <c r="AX322" s="680"/>
      <c r="AY322" s="680"/>
      <c r="AZ322" s="680"/>
      <c r="BA322" s="680"/>
      <c r="BB322" s="680"/>
      <c r="BC322" s="680"/>
      <c r="BD322" s="681"/>
    </row>
    <row r="323" spans="1:57" s="14" customFormat="1" ht="8.1" customHeight="1">
      <c r="A323" s="581"/>
      <c r="B323" s="581"/>
      <c r="C323" s="581"/>
      <c r="D323" s="581"/>
      <c r="E323" s="581"/>
      <c r="F323" s="581"/>
      <c r="G323" s="581"/>
      <c r="H323" s="581"/>
      <c r="I323" s="581"/>
      <c r="J323" s="581"/>
      <c r="K323" s="698"/>
      <c r="L323" s="692"/>
      <c r="M323" s="693"/>
      <c r="N323" s="693"/>
      <c r="O323" s="693"/>
      <c r="P323" s="693"/>
      <c r="Q323" s="693"/>
      <c r="R323" s="693"/>
      <c r="S323" s="693"/>
      <c r="T323" s="693"/>
      <c r="U323" s="693"/>
      <c r="V323" s="694"/>
      <c r="W323" s="688"/>
      <c r="X323" s="688"/>
      <c r="Y323" s="219"/>
      <c r="Z323" s="220"/>
      <c r="AA323" s="220"/>
      <c r="AB323" s="220"/>
      <c r="AC323" s="220"/>
      <c r="AD323" s="220"/>
      <c r="AE323" s="220"/>
      <c r="AF323" s="220"/>
      <c r="AG323" s="220"/>
      <c r="AH323" s="221"/>
      <c r="AI323" s="687"/>
      <c r="AJ323" s="686"/>
      <c r="AK323" s="679"/>
      <c r="AL323" s="680"/>
      <c r="AM323" s="680"/>
      <c r="AN323" s="680"/>
      <c r="AO323" s="680"/>
      <c r="AP323" s="680"/>
      <c r="AQ323" s="680"/>
      <c r="AR323" s="680"/>
      <c r="AS323" s="681"/>
      <c r="AT323" s="685"/>
      <c r="AU323" s="686"/>
      <c r="AV323" s="679"/>
      <c r="AW323" s="680"/>
      <c r="AX323" s="680"/>
      <c r="AY323" s="680"/>
      <c r="AZ323" s="680"/>
      <c r="BA323" s="680"/>
      <c r="BB323" s="680"/>
      <c r="BC323" s="680"/>
      <c r="BD323" s="681"/>
    </row>
    <row r="324" spans="1:57" s="14" customFormat="1" ht="8.1" customHeight="1">
      <c r="A324" s="581"/>
      <c r="B324" s="581"/>
      <c r="C324" s="581"/>
      <c r="D324" s="581"/>
      <c r="E324" s="581"/>
      <c r="F324" s="581"/>
      <c r="G324" s="581"/>
      <c r="H324" s="581"/>
      <c r="I324" s="581"/>
      <c r="J324" s="581"/>
      <c r="K324" s="698"/>
      <c r="L324" s="692"/>
      <c r="M324" s="693"/>
      <c r="N324" s="693"/>
      <c r="O324" s="693"/>
      <c r="P324" s="693"/>
      <c r="Q324" s="693"/>
      <c r="R324" s="693"/>
      <c r="S324" s="693"/>
      <c r="T324" s="693"/>
      <c r="U324" s="693"/>
      <c r="V324" s="694"/>
      <c r="W324" s="688"/>
      <c r="X324" s="688"/>
      <c r="Y324" s="219"/>
      <c r="Z324" s="220"/>
      <c r="AA324" s="220"/>
      <c r="AB324" s="220"/>
      <c r="AC324" s="220"/>
      <c r="AD324" s="220"/>
      <c r="AE324" s="220"/>
      <c r="AF324" s="220"/>
      <c r="AG324" s="220"/>
      <c r="AH324" s="221"/>
      <c r="AI324" s="687"/>
      <c r="AJ324" s="686"/>
      <c r="AK324" s="679"/>
      <c r="AL324" s="680"/>
      <c r="AM324" s="680"/>
      <c r="AN324" s="680"/>
      <c r="AO324" s="680"/>
      <c r="AP324" s="680"/>
      <c r="AQ324" s="680"/>
      <c r="AR324" s="680"/>
      <c r="AS324" s="681"/>
      <c r="AV324" s="679"/>
      <c r="AW324" s="680"/>
      <c r="AX324" s="680"/>
      <c r="AY324" s="680"/>
      <c r="AZ324" s="680"/>
      <c r="BA324" s="680"/>
      <c r="BB324" s="680"/>
      <c r="BC324" s="680"/>
      <c r="BD324" s="681"/>
    </row>
    <row r="325" spans="1:57" s="14" customFormat="1" ht="8.1" customHeight="1">
      <c r="A325" s="581"/>
      <c r="B325" s="581"/>
      <c r="C325" s="581"/>
      <c r="D325" s="581"/>
      <c r="E325" s="581"/>
      <c r="F325" s="581"/>
      <c r="G325" s="581"/>
      <c r="H325" s="581"/>
      <c r="I325" s="581"/>
      <c r="J325" s="581"/>
      <c r="K325" s="698"/>
      <c r="L325" s="695"/>
      <c r="M325" s="696"/>
      <c r="N325" s="696"/>
      <c r="O325" s="696"/>
      <c r="P325" s="696"/>
      <c r="Q325" s="696"/>
      <c r="R325" s="696"/>
      <c r="S325" s="696"/>
      <c r="T325" s="696"/>
      <c r="U325" s="696"/>
      <c r="V325" s="697"/>
      <c r="W325" s="688"/>
      <c r="X325" s="688"/>
      <c r="Y325" s="222"/>
      <c r="Z325" s="223"/>
      <c r="AA325" s="223"/>
      <c r="AB325" s="223"/>
      <c r="AC325" s="223"/>
      <c r="AD325" s="223"/>
      <c r="AE325" s="223"/>
      <c r="AF325" s="223"/>
      <c r="AG325" s="223"/>
      <c r="AH325" s="224"/>
      <c r="AI325" s="687"/>
      <c r="AJ325" s="686"/>
      <c r="AK325" s="682"/>
      <c r="AL325" s="683"/>
      <c r="AM325" s="683"/>
      <c r="AN325" s="683"/>
      <c r="AO325" s="683"/>
      <c r="AP325" s="683"/>
      <c r="AQ325" s="683"/>
      <c r="AR325" s="683"/>
      <c r="AS325" s="684"/>
      <c r="AV325" s="682"/>
      <c r="AW325" s="683"/>
      <c r="AX325" s="683"/>
      <c r="AY325" s="683"/>
      <c r="AZ325" s="683"/>
      <c r="BA325" s="683"/>
      <c r="BB325" s="683"/>
      <c r="BC325" s="683"/>
      <c r="BD325" s="684"/>
    </row>
    <row r="326" spans="1:57" s="14" customFormat="1" ht="8.1" customHeight="1"/>
    <row r="327" spans="1:57" s="14" customFormat="1" ht="8.1" customHeight="1">
      <c r="A327" s="581" t="s">
        <v>126</v>
      </c>
      <c r="B327" s="581"/>
      <c r="C327" s="581"/>
      <c r="D327" s="581"/>
      <c r="E327" s="581"/>
      <c r="F327" s="581"/>
      <c r="G327" s="581"/>
      <c r="H327" s="581"/>
      <c r="I327" s="581"/>
      <c r="L327" s="345">
        <f>(AK327+AV327)*Y327</f>
        <v>0</v>
      </c>
      <c r="M327" s="345"/>
      <c r="N327" s="345"/>
      <c r="O327" s="345"/>
      <c r="P327" s="345"/>
      <c r="Q327" s="345"/>
      <c r="R327" s="345"/>
      <c r="S327" s="345"/>
      <c r="T327" s="345"/>
      <c r="U327" s="345"/>
      <c r="V327" s="345"/>
      <c r="W327" s="27"/>
      <c r="X327" s="27"/>
      <c r="Y327" s="830">
        <f>U156</f>
        <v>26</v>
      </c>
      <c r="Z327" s="830"/>
      <c r="AA327" s="830"/>
      <c r="AB327" s="830"/>
      <c r="AC327" s="830"/>
      <c r="AD327" s="830"/>
      <c r="AE327" s="830"/>
      <c r="AF327" s="830"/>
      <c r="AG327" s="830"/>
      <c r="AH327" s="830"/>
      <c r="AI327" s="27"/>
      <c r="AJ327" s="27"/>
      <c r="AK327" s="700"/>
      <c r="AL327" s="701"/>
      <c r="AM327" s="701"/>
      <c r="AN327" s="701"/>
      <c r="AO327" s="701"/>
      <c r="AP327" s="701"/>
      <c r="AQ327" s="701"/>
      <c r="AR327" s="701"/>
      <c r="AS327" s="702"/>
      <c r="AT327" s="32"/>
      <c r="AU327" s="27"/>
      <c r="AV327" s="700"/>
      <c r="AW327" s="701"/>
      <c r="AX327" s="701"/>
      <c r="AY327" s="701"/>
      <c r="AZ327" s="701"/>
      <c r="BA327" s="701"/>
      <c r="BB327" s="701"/>
      <c r="BC327" s="701"/>
      <c r="BD327" s="702"/>
    </row>
    <row r="328" spans="1:57" s="14" customFormat="1" ht="8.1" customHeight="1">
      <c r="A328" s="581"/>
      <c r="B328" s="581"/>
      <c r="C328" s="581"/>
      <c r="D328" s="581"/>
      <c r="E328" s="581"/>
      <c r="F328" s="581"/>
      <c r="G328" s="581"/>
      <c r="H328" s="581"/>
      <c r="I328" s="581"/>
      <c r="L328" s="345"/>
      <c r="M328" s="345"/>
      <c r="N328" s="345"/>
      <c r="O328" s="345"/>
      <c r="P328" s="345"/>
      <c r="Q328" s="345"/>
      <c r="R328" s="345"/>
      <c r="S328" s="345"/>
      <c r="T328" s="345"/>
      <c r="U328" s="345"/>
      <c r="V328" s="345"/>
      <c r="W328" s="27"/>
      <c r="X328" s="27"/>
      <c r="Y328" s="830"/>
      <c r="Z328" s="830"/>
      <c r="AA328" s="830"/>
      <c r="AB328" s="830"/>
      <c r="AC328" s="830"/>
      <c r="AD328" s="830"/>
      <c r="AE328" s="830"/>
      <c r="AF328" s="830"/>
      <c r="AG328" s="830"/>
      <c r="AH328" s="830"/>
      <c r="AI328" s="27"/>
      <c r="AJ328" s="27"/>
      <c r="AK328" s="703"/>
      <c r="AL328" s="704"/>
      <c r="AM328" s="704"/>
      <c r="AN328" s="704"/>
      <c r="AO328" s="704"/>
      <c r="AP328" s="704"/>
      <c r="AQ328" s="704"/>
      <c r="AR328" s="704"/>
      <c r="AS328" s="705"/>
      <c r="AT328" s="32"/>
      <c r="AU328" s="27"/>
      <c r="AV328" s="703"/>
      <c r="AW328" s="704"/>
      <c r="AX328" s="704"/>
      <c r="AY328" s="704"/>
      <c r="AZ328" s="704"/>
      <c r="BA328" s="704"/>
      <c r="BB328" s="704"/>
      <c r="BC328" s="704"/>
      <c r="BD328" s="705"/>
    </row>
    <row r="329" spans="1:57" s="14" customFormat="1" ht="8.1" customHeight="1">
      <c r="L329" s="149"/>
      <c r="M329" s="149"/>
      <c r="N329" s="149"/>
      <c r="O329" s="149"/>
      <c r="P329" s="149"/>
      <c r="Q329" s="149"/>
      <c r="R329" s="149"/>
      <c r="S329" s="149"/>
      <c r="T329" s="149"/>
      <c r="U329" s="149"/>
      <c r="V329" s="149"/>
      <c r="W329" s="150"/>
      <c r="X329" s="150"/>
      <c r="Y329" s="151"/>
      <c r="Z329" s="151"/>
      <c r="AA329" s="151"/>
      <c r="AB329" s="151"/>
      <c r="AC329" s="151"/>
      <c r="AD329" s="151"/>
      <c r="AE329" s="151"/>
      <c r="AF329" s="151"/>
      <c r="AG329" s="151"/>
      <c r="AH329" s="151"/>
      <c r="AI329" s="27"/>
      <c r="AJ329" s="27"/>
      <c r="AK329" s="101"/>
      <c r="AL329" s="101"/>
      <c r="AM329" s="101"/>
      <c r="AN329" s="101"/>
      <c r="AO329" s="101"/>
      <c r="AP329" s="101"/>
      <c r="AQ329" s="101"/>
      <c r="AR329" s="101"/>
      <c r="AS329" s="101"/>
      <c r="AT329" s="32"/>
      <c r="AU329" s="27"/>
      <c r="AV329" s="101"/>
      <c r="AW329" s="101"/>
      <c r="AX329" s="101"/>
      <c r="AY329" s="101"/>
      <c r="AZ329" s="101"/>
      <c r="BA329" s="101"/>
      <c r="BB329" s="101"/>
      <c r="BC329" s="101"/>
      <c r="BD329" s="101"/>
      <c r="BE329" s="32"/>
    </row>
    <row r="330" spans="1:57" s="14" customFormat="1" ht="8.1" customHeight="1">
      <c r="A330" s="581" t="s">
        <v>127</v>
      </c>
      <c r="B330" s="581"/>
      <c r="C330" s="581"/>
      <c r="D330" s="581"/>
      <c r="E330" s="581"/>
      <c r="F330" s="581"/>
      <c r="G330" s="581"/>
      <c r="H330" s="581"/>
      <c r="I330" s="581"/>
      <c r="L330" s="345">
        <f>(AK330+AV330)*Y330</f>
        <v>0</v>
      </c>
      <c r="M330" s="345"/>
      <c r="N330" s="345"/>
      <c r="O330" s="345"/>
      <c r="P330" s="345"/>
      <c r="Q330" s="345"/>
      <c r="R330" s="345"/>
      <c r="S330" s="345"/>
      <c r="T330" s="345"/>
      <c r="U330" s="345"/>
      <c r="V330" s="345"/>
      <c r="W330" s="27"/>
      <c r="X330" s="27"/>
      <c r="Y330" s="830">
        <f>U156</f>
        <v>26</v>
      </c>
      <c r="Z330" s="830"/>
      <c r="AA330" s="830"/>
      <c r="AB330" s="830"/>
      <c r="AC330" s="830"/>
      <c r="AD330" s="830"/>
      <c r="AE330" s="830"/>
      <c r="AF330" s="830"/>
      <c r="AG330" s="830"/>
      <c r="AH330" s="830"/>
      <c r="AI330" s="27"/>
      <c r="AJ330" s="27"/>
      <c r="AK330" s="700"/>
      <c r="AL330" s="701"/>
      <c r="AM330" s="701"/>
      <c r="AN330" s="701"/>
      <c r="AO330" s="701"/>
      <c r="AP330" s="701"/>
      <c r="AQ330" s="701"/>
      <c r="AR330" s="701"/>
      <c r="AS330" s="702"/>
      <c r="AT330" s="32"/>
      <c r="AU330" s="27"/>
      <c r="AV330" s="700"/>
      <c r="AW330" s="701"/>
      <c r="AX330" s="701"/>
      <c r="AY330" s="701"/>
      <c r="AZ330" s="701"/>
      <c r="BA330" s="701"/>
      <c r="BB330" s="701"/>
      <c r="BC330" s="701"/>
      <c r="BD330" s="702"/>
    </row>
    <row r="331" spans="1:57" s="14" customFormat="1" ht="8.1" customHeight="1">
      <c r="A331" s="581"/>
      <c r="B331" s="581"/>
      <c r="C331" s="581"/>
      <c r="D331" s="581"/>
      <c r="E331" s="581"/>
      <c r="F331" s="581"/>
      <c r="G331" s="581"/>
      <c r="H331" s="581"/>
      <c r="I331" s="581"/>
      <c r="L331" s="345"/>
      <c r="M331" s="345"/>
      <c r="N331" s="345"/>
      <c r="O331" s="345"/>
      <c r="P331" s="345"/>
      <c r="Q331" s="345"/>
      <c r="R331" s="345"/>
      <c r="S331" s="345"/>
      <c r="T331" s="345"/>
      <c r="U331" s="345"/>
      <c r="V331" s="345"/>
      <c r="W331" s="27"/>
      <c r="X331" s="27"/>
      <c r="Y331" s="830"/>
      <c r="Z331" s="830"/>
      <c r="AA331" s="830"/>
      <c r="AB331" s="830"/>
      <c r="AC331" s="830"/>
      <c r="AD331" s="830"/>
      <c r="AE331" s="830"/>
      <c r="AF331" s="830"/>
      <c r="AG331" s="830"/>
      <c r="AH331" s="830"/>
      <c r="AI331" s="27"/>
      <c r="AJ331" s="27"/>
      <c r="AK331" s="703"/>
      <c r="AL331" s="704"/>
      <c r="AM331" s="704"/>
      <c r="AN331" s="704"/>
      <c r="AO331" s="704"/>
      <c r="AP331" s="704"/>
      <c r="AQ331" s="704"/>
      <c r="AR331" s="704"/>
      <c r="AS331" s="705"/>
      <c r="AT331" s="32"/>
      <c r="AU331" s="27"/>
      <c r="AV331" s="703"/>
      <c r="AW331" s="704"/>
      <c r="AX331" s="704"/>
      <c r="AY331" s="704"/>
      <c r="AZ331" s="704"/>
      <c r="BA331" s="704"/>
      <c r="BB331" s="704"/>
      <c r="BC331" s="704"/>
      <c r="BD331" s="705"/>
    </row>
    <row r="332" spans="1:57" s="14" customFormat="1" ht="8.1" customHeight="1">
      <c r="K332" s="38"/>
      <c r="L332" s="133"/>
      <c r="M332" s="133"/>
      <c r="N332" s="133"/>
      <c r="O332" s="133"/>
      <c r="P332" s="133"/>
      <c r="Q332" s="133"/>
      <c r="R332" s="133"/>
      <c r="S332" s="133"/>
      <c r="T332" s="133"/>
      <c r="U332" s="133"/>
      <c r="V332" s="32"/>
      <c r="W332" s="32"/>
      <c r="X332" s="32"/>
      <c r="Y332" s="31"/>
      <c r="Z332" s="31"/>
      <c r="AA332" s="31"/>
      <c r="AB332" s="31"/>
      <c r="AC332" s="31"/>
      <c r="AD332" s="31"/>
      <c r="AE332" s="31"/>
      <c r="AF332" s="31"/>
      <c r="AG332" s="31"/>
      <c r="AH332" s="31"/>
      <c r="AI332" s="32"/>
      <c r="AJ332" s="32"/>
      <c r="AK332" s="32"/>
      <c r="AL332" s="39"/>
      <c r="AM332" s="39"/>
      <c r="AN332" s="39"/>
      <c r="AO332" s="39"/>
      <c r="AP332" s="39"/>
      <c r="AQ332" s="39"/>
      <c r="AR332" s="39"/>
      <c r="AS332" s="39"/>
      <c r="AT332" s="39"/>
      <c r="AU332" s="32"/>
      <c r="AV332" s="120"/>
      <c r="AW332" s="120"/>
      <c r="AX332" s="120"/>
      <c r="AY332" s="120"/>
      <c r="AZ332" s="120"/>
      <c r="BA332" s="120"/>
      <c r="BB332" s="120"/>
      <c r="BC332" s="120"/>
      <c r="BD332" s="120"/>
    </row>
    <row r="333" spans="1:57" s="14" customFormat="1" ht="8.1" customHeight="1">
      <c r="K333" s="38"/>
      <c r="L333" s="718" t="s">
        <v>156</v>
      </c>
      <c r="M333" s="718"/>
      <c r="N333" s="718"/>
      <c r="O333" s="718"/>
      <c r="P333" s="718"/>
      <c r="Q333" s="718"/>
      <c r="R333" s="718"/>
      <c r="S333" s="718"/>
      <c r="T333" s="718"/>
      <c r="U333" s="718"/>
      <c r="V333" s="718"/>
      <c r="W333" s="718"/>
      <c r="X333" s="718"/>
      <c r="Y333" s="31"/>
      <c r="Z333" s="31"/>
      <c r="AA333" s="31"/>
      <c r="AB333" s="31"/>
      <c r="AC333" s="31"/>
      <c r="AD333" s="31"/>
      <c r="AE333" s="31"/>
      <c r="AF333" s="31"/>
      <c r="AG333" s="31"/>
      <c r="AH333" s="31"/>
      <c r="AI333" s="32"/>
      <c r="AJ333" s="32"/>
      <c r="AK333" s="32"/>
      <c r="AL333" s="39"/>
      <c r="AM333" s="39"/>
      <c r="AN333" s="39"/>
      <c r="AO333" s="39"/>
      <c r="AP333" s="39"/>
      <c r="AQ333" s="39"/>
      <c r="AR333" s="39"/>
      <c r="AS333" s="39"/>
      <c r="AT333" s="39"/>
      <c r="AU333" s="32"/>
      <c r="AV333" s="117"/>
      <c r="AW333" s="117"/>
      <c r="AX333" s="117"/>
      <c r="AY333" s="117"/>
      <c r="AZ333" s="117"/>
      <c r="BA333" s="117"/>
      <c r="BB333" s="117"/>
      <c r="BC333" s="117"/>
      <c r="BD333" s="117"/>
    </row>
    <row r="334" spans="1:57" s="14" customFormat="1" ht="8.1" customHeight="1" thickBot="1">
      <c r="K334" s="38"/>
      <c r="L334" s="718"/>
      <c r="M334" s="718"/>
      <c r="N334" s="718"/>
      <c r="O334" s="718"/>
      <c r="P334" s="718"/>
      <c r="Q334" s="718"/>
      <c r="R334" s="718"/>
      <c r="S334" s="718"/>
      <c r="T334" s="718"/>
      <c r="U334" s="718"/>
      <c r="V334" s="718"/>
      <c r="W334" s="718"/>
      <c r="X334" s="718"/>
      <c r="Y334" s="31"/>
      <c r="Z334" s="31"/>
      <c r="AA334" s="31"/>
      <c r="AB334" s="31"/>
      <c r="AC334" s="31"/>
      <c r="AD334" s="31"/>
      <c r="AE334" s="31"/>
      <c r="AF334" s="31"/>
      <c r="AG334" s="31"/>
      <c r="AH334" s="31"/>
      <c r="AI334" s="32"/>
      <c r="AJ334" s="32"/>
      <c r="AK334" s="32"/>
      <c r="AL334" s="39"/>
      <c r="AM334" s="39"/>
      <c r="AN334" s="39"/>
      <c r="AO334" s="39"/>
      <c r="AP334" s="39"/>
      <c r="AQ334" s="39"/>
      <c r="AR334" s="39"/>
      <c r="AS334" s="39"/>
      <c r="AT334" s="39"/>
      <c r="AU334" s="32"/>
      <c r="AV334" s="117"/>
      <c r="AW334" s="117"/>
      <c r="AX334" s="117"/>
      <c r="AY334" s="117"/>
      <c r="AZ334" s="117"/>
      <c r="BA334" s="117"/>
      <c r="BB334" s="117"/>
      <c r="BC334" s="117"/>
      <c r="BD334" s="117"/>
    </row>
    <row r="335" spans="1:57" s="14" customFormat="1" ht="8.1" customHeight="1">
      <c r="K335" s="38"/>
      <c r="L335" s="38"/>
      <c r="M335" s="38"/>
      <c r="N335" s="38"/>
      <c r="P335" s="344" t="s">
        <v>126</v>
      </c>
      <c r="Q335" s="344"/>
      <c r="R335" s="344"/>
      <c r="S335" s="344"/>
      <c r="T335" s="343" t="s">
        <v>157</v>
      </c>
      <c r="U335" s="343"/>
      <c r="V335" s="240" t="s">
        <v>186</v>
      </c>
      <c r="W335" s="240"/>
      <c r="X335" s="240"/>
      <c r="Y335" s="240"/>
      <c r="Z335" s="240"/>
      <c r="AA335" s="240"/>
      <c r="AB335" s="240"/>
      <c r="AC335" s="240"/>
      <c r="AD335" s="240"/>
      <c r="AE335" s="240"/>
      <c r="AF335" s="240"/>
      <c r="AG335" s="240"/>
      <c r="AH335" s="240"/>
      <c r="AI335" s="240"/>
      <c r="AJ335" s="240"/>
      <c r="AK335" s="240"/>
      <c r="AL335" s="240"/>
      <c r="AM335" s="240"/>
      <c r="AN335" s="240"/>
      <c r="AO335" s="240"/>
      <c r="AP335" s="240"/>
      <c r="AQ335" s="240"/>
      <c r="AR335" s="343">
        <f>$A$63</f>
        <v>2020</v>
      </c>
      <c r="AS335" s="343"/>
      <c r="AT335" s="343"/>
      <c r="AU335" s="716"/>
      <c r="AV335" s="706"/>
      <c r="AW335" s="707"/>
      <c r="AX335" s="707"/>
      <c r="AY335" s="707"/>
      <c r="AZ335" s="707"/>
      <c r="BA335" s="707"/>
      <c r="BB335" s="707"/>
      <c r="BC335" s="707"/>
      <c r="BD335" s="708"/>
    </row>
    <row r="336" spans="1:57" s="14" customFormat="1" ht="8.1" customHeight="1">
      <c r="K336" s="32"/>
      <c r="L336" s="32"/>
      <c r="O336" s="18"/>
      <c r="P336" s="344"/>
      <c r="Q336" s="344"/>
      <c r="R336" s="344"/>
      <c r="S336" s="344"/>
      <c r="T336" s="343"/>
      <c r="U336" s="343"/>
      <c r="V336" s="240"/>
      <c r="W336" s="240"/>
      <c r="X336" s="240"/>
      <c r="Y336" s="240"/>
      <c r="Z336" s="240"/>
      <c r="AA336" s="240"/>
      <c r="AB336" s="240"/>
      <c r="AC336" s="240"/>
      <c r="AD336" s="240"/>
      <c r="AE336" s="240"/>
      <c r="AF336" s="240"/>
      <c r="AG336" s="240"/>
      <c r="AH336" s="240"/>
      <c r="AI336" s="240"/>
      <c r="AJ336" s="240"/>
      <c r="AK336" s="240"/>
      <c r="AL336" s="240"/>
      <c r="AM336" s="240"/>
      <c r="AN336" s="240"/>
      <c r="AO336" s="240"/>
      <c r="AP336" s="240"/>
      <c r="AQ336" s="240"/>
      <c r="AR336" s="343"/>
      <c r="AS336" s="343"/>
      <c r="AT336" s="343"/>
      <c r="AU336" s="716"/>
      <c r="AV336" s="709"/>
      <c r="AW336" s="710"/>
      <c r="AX336" s="710"/>
      <c r="AY336" s="710"/>
      <c r="AZ336" s="710"/>
      <c r="BA336" s="710"/>
      <c r="BB336" s="710"/>
      <c r="BC336" s="710"/>
      <c r="BD336" s="711"/>
    </row>
    <row r="337" spans="15:56" s="14" customFormat="1" ht="8.1" customHeight="1" thickBot="1">
      <c r="O337" s="18"/>
      <c r="P337" s="344"/>
      <c r="Q337" s="344"/>
      <c r="R337" s="344"/>
      <c r="S337" s="344"/>
      <c r="T337" s="343"/>
      <c r="U337" s="343"/>
      <c r="V337" s="240"/>
      <c r="W337" s="240"/>
      <c r="X337" s="240"/>
      <c r="Y337" s="240"/>
      <c r="Z337" s="240"/>
      <c r="AA337" s="240"/>
      <c r="AB337" s="240"/>
      <c r="AC337" s="240"/>
      <c r="AD337" s="240"/>
      <c r="AE337" s="240"/>
      <c r="AF337" s="240"/>
      <c r="AG337" s="240"/>
      <c r="AH337" s="240"/>
      <c r="AI337" s="240"/>
      <c r="AJ337" s="240"/>
      <c r="AK337" s="240"/>
      <c r="AL337" s="240"/>
      <c r="AM337" s="240"/>
      <c r="AN337" s="240"/>
      <c r="AO337" s="240"/>
      <c r="AP337" s="240"/>
      <c r="AQ337" s="240"/>
      <c r="AR337" s="343"/>
      <c r="AS337" s="343"/>
      <c r="AT337" s="343"/>
      <c r="AU337" s="716"/>
      <c r="AV337" s="712"/>
      <c r="AW337" s="713"/>
      <c r="AX337" s="713"/>
      <c r="AY337" s="713"/>
      <c r="AZ337" s="713"/>
      <c r="BA337" s="713"/>
      <c r="BB337" s="713"/>
      <c r="BC337" s="713"/>
      <c r="BD337" s="714"/>
    </row>
    <row r="338" spans="15:56" s="14" customFormat="1" ht="8.1" customHeight="1"/>
    <row r="339" spans="15:56" s="14" customFormat="1" ht="8.1" customHeight="1">
      <c r="P339" s="344" t="s">
        <v>127</v>
      </c>
      <c r="Q339" s="344"/>
      <c r="R339" s="344"/>
      <c r="S339" s="344"/>
      <c r="T339" s="343" t="s">
        <v>157</v>
      </c>
      <c r="U339" s="343"/>
      <c r="V339" s="343" t="s">
        <v>186</v>
      </c>
      <c r="W339" s="343"/>
      <c r="X339" s="343"/>
      <c r="Y339" s="343"/>
      <c r="Z339" s="343"/>
      <c r="AA339" s="343"/>
      <c r="AB339" s="343"/>
      <c r="AC339" s="343"/>
      <c r="AD339" s="343"/>
      <c r="AE339" s="343"/>
      <c r="AF339" s="343"/>
      <c r="AG339" s="343"/>
      <c r="AH339" s="343"/>
      <c r="AI339" s="343"/>
      <c r="AJ339" s="343"/>
      <c r="AK339" s="343"/>
      <c r="AL339" s="343"/>
      <c r="AM339" s="343"/>
      <c r="AN339" s="343"/>
      <c r="AO339" s="343"/>
      <c r="AP339" s="343"/>
      <c r="AQ339" s="343"/>
      <c r="AR339" s="343">
        <f>$A$63</f>
        <v>2020</v>
      </c>
      <c r="AS339" s="341"/>
      <c r="AT339" s="341"/>
      <c r="AU339" s="341"/>
      <c r="AV339" s="340"/>
      <c r="AW339" s="341"/>
      <c r="AX339" s="341"/>
      <c r="AY339" s="341"/>
      <c r="AZ339" s="341"/>
      <c r="BA339" s="341"/>
      <c r="BB339" s="341"/>
      <c r="BC339" s="341"/>
      <c r="BD339" s="341"/>
    </row>
    <row r="340" spans="15:56" s="14" customFormat="1" ht="8.1" customHeight="1">
      <c r="P340" s="344"/>
      <c r="Q340" s="344"/>
      <c r="R340" s="344"/>
      <c r="S340" s="344"/>
      <c r="T340" s="343"/>
      <c r="U340" s="343"/>
      <c r="V340" s="343"/>
      <c r="W340" s="343"/>
      <c r="X340" s="343"/>
      <c r="Y340" s="343"/>
      <c r="Z340" s="343"/>
      <c r="AA340" s="343"/>
      <c r="AB340" s="343"/>
      <c r="AC340" s="343"/>
      <c r="AD340" s="343"/>
      <c r="AE340" s="343"/>
      <c r="AF340" s="343"/>
      <c r="AG340" s="343"/>
      <c r="AH340" s="343"/>
      <c r="AI340" s="343"/>
      <c r="AJ340" s="343"/>
      <c r="AK340" s="343"/>
      <c r="AL340" s="343"/>
      <c r="AM340" s="343"/>
      <c r="AN340" s="343"/>
      <c r="AO340" s="343"/>
      <c r="AP340" s="343"/>
      <c r="AQ340" s="343"/>
      <c r="AR340" s="341"/>
      <c r="AS340" s="341"/>
      <c r="AT340" s="341"/>
      <c r="AU340" s="341"/>
      <c r="AV340" s="341"/>
      <c r="AW340" s="341"/>
      <c r="AX340" s="341"/>
      <c r="AY340" s="341"/>
      <c r="AZ340" s="341"/>
      <c r="BA340" s="341"/>
      <c r="BB340" s="341"/>
      <c r="BC340" s="341"/>
      <c r="BD340" s="341"/>
    </row>
    <row r="341" spans="15:56" s="14" customFormat="1" ht="8.1" customHeight="1" thickBot="1">
      <c r="P341" s="344"/>
      <c r="Q341" s="344"/>
      <c r="R341" s="344"/>
      <c r="S341" s="344"/>
      <c r="T341" s="343"/>
      <c r="U341" s="343"/>
      <c r="V341" s="343"/>
      <c r="W341" s="343"/>
      <c r="X341" s="343"/>
      <c r="Y341" s="343"/>
      <c r="Z341" s="343"/>
      <c r="AA341" s="343"/>
      <c r="AB341" s="343"/>
      <c r="AC341" s="343"/>
      <c r="AD341" s="343"/>
      <c r="AE341" s="343"/>
      <c r="AF341" s="343"/>
      <c r="AG341" s="343"/>
      <c r="AH341" s="343"/>
      <c r="AI341" s="343"/>
      <c r="AJ341" s="343"/>
      <c r="AK341" s="343"/>
      <c r="AL341" s="343"/>
      <c r="AM341" s="343"/>
      <c r="AN341" s="343"/>
      <c r="AO341" s="343"/>
      <c r="AP341" s="343"/>
      <c r="AQ341" s="343"/>
      <c r="AR341" s="341"/>
      <c r="AS341" s="341"/>
      <c r="AT341" s="341"/>
      <c r="AU341" s="341"/>
      <c r="AV341" s="342"/>
      <c r="AW341" s="342"/>
      <c r="AX341" s="342"/>
      <c r="AY341" s="342"/>
      <c r="AZ341" s="342"/>
      <c r="BA341" s="342"/>
      <c r="BB341" s="342"/>
      <c r="BC341" s="342"/>
      <c r="BD341" s="342"/>
    </row>
    <row r="342" spans="15:56" s="14" customFormat="1" ht="8.1" customHeight="1">
      <c r="P342" s="18"/>
      <c r="Q342" s="18"/>
      <c r="R342" s="18"/>
      <c r="S342" s="18"/>
      <c r="T342" s="26"/>
      <c r="U342" s="26"/>
      <c r="V342" s="563" t="s">
        <v>479</v>
      </c>
      <c r="W342" s="563"/>
      <c r="X342" s="563"/>
      <c r="Y342" s="563"/>
      <c r="Z342" s="563"/>
      <c r="AA342" s="563"/>
      <c r="AB342" s="563"/>
      <c r="AC342" s="563"/>
      <c r="AD342" s="563"/>
      <c r="AE342" s="563"/>
      <c r="AF342" s="563"/>
      <c r="AG342" s="563"/>
      <c r="AH342" s="563"/>
      <c r="AI342" s="563"/>
      <c r="AJ342" s="563"/>
      <c r="AK342" s="563"/>
      <c r="AL342" s="563"/>
      <c r="AM342" s="563"/>
      <c r="AN342" s="563"/>
      <c r="AO342" s="563"/>
      <c r="AP342" s="563"/>
      <c r="AQ342" s="563"/>
      <c r="AR342" s="563"/>
      <c r="AS342" s="563"/>
      <c r="AT342" s="563"/>
      <c r="AU342" s="717"/>
      <c r="AV342" s="706"/>
      <c r="AW342" s="707"/>
      <c r="AX342" s="707"/>
      <c r="AY342" s="707"/>
      <c r="AZ342" s="707"/>
      <c r="BA342" s="707"/>
      <c r="BB342" s="707"/>
      <c r="BC342" s="707"/>
      <c r="BD342" s="708"/>
    </row>
    <row r="343" spans="15:56" s="14" customFormat="1" ht="8.1" customHeight="1">
      <c r="P343" s="18"/>
      <c r="Q343" s="18"/>
      <c r="R343" s="18"/>
      <c r="S343" s="18"/>
      <c r="T343" s="26"/>
      <c r="U343" s="26"/>
      <c r="V343" s="563"/>
      <c r="W343" s="563"/>
      <c r="X343" s="563"/>
      <c r="Y343" s="563"/>
      <c r="Z343" s="563"/>
      <c r="AA343" s="563"/>
      <c r="AB343" s="563"/>
      <c r="AC343" s="563"/>
      <c r="AD343" s="563"/>
      <c r="AE343" s="563"/>
      <c r="AF343" s="563"/>
      <c r="AG343" s="563"/>
      <c r="AH343" s="563"/>
      <c r="AI343" s="563"/>
      <c r="AJ343" s="563"/>
      <c r="AK343" s="563"/>
      <c r="AL343" s="563"/>
      <c r="AM343" s="563"/>
      <c r="AN343" s="563"/>
      <c r="AO343" s="563"/>
      <c r="AP343" s="563"/>
      <c r="AQ343" s="563"/>
      <c r="AR343" s="563"/>
      <c r="AS343" s="563"/>
      <c r="AT343" s="563"/>
      <c r="AU343" s="717"/>
      <c r="AV343" s="709"/>
      <c r="AW343" s="710"/>
      <c r="AX343" s="710"/>
      <c r="AY343" s="710"/>
      <c r="AZ343" s="710"/>
      <c r="BA343" s="710"/>
      <c r="BB343" s="710"/>
      <c r="BC343" s="710"/>
      <c r="BD343" s="711"/>
    </row>
    <row r="344" spans="15:56" s="14" customFormat="1" ht="8.1" customHeight="1" thickBot="1">
      <c r="P344" s="18"/>
      <c r="Q344" s="18"/>
      <c r="R344" s="18"/>
      <c r="S344" s="18"/>
      <c r="T344" s="26"/>
      <c r="U344" s="26"/>
      <c r="V344" s="563"/>
      <c r="W344" s="563"/>
      <c r="X344" s="563"/>
      <c r="Y344" s="563"/>
      <c r="Z344" s="563"/>
      <c r="AA344" s="563"/>
      <c r="AB344" s="563"/>
      <c r="AC344" s="563"/>
      <c r="AD344" s="563"/>
      <c r="AE344" s="563"/>
      <c r="AF344" s="563"/>
      <c r="AG344" s="563"/>
      <c r="AH344" s="563"/>
      <c r="AI344" s="563"/>
      <c r="AJ344" s="563"/>
      <c r="AK344" s="563"/>
      <c r="AL344" s="563"/>
      <c r="AM344" s="563"/>
      <c r="AN344" s="563"/>
      <c r="AO344" s="563"/>
      <c r="AP344" s="563"/>
      <c r="AQ344" s="563"/>
      <c r="AR344" s="563"/>
      <c r="AS344" s="563"/>
      <c r="AT344" s="563"/>
      <c r="AU344" s="717"/>
      <c r="AV344" s="712"/>
      <c r="AW344" s="713"/>
      <c r="AX344" s="713"/>
      <c r="AY344" s="713"/>
      <c r="AZ344" s="713"/>
      <c r="BA344" s="713"/>
      <c r="BB344" s="713"/>
      <c r="BC344" s="713"/>
      <c r="BD344" s="714"/>
    </row>
    <row r="345" spans="15:56" s="14" customFormat="1" ht="8.1" customHeight="1">
      <c r="P345" s="18"/>
      <c r="Q345" s="18"/>
      <c r="R345" s="18"/>
      <c r="S345" s="18"/>
      <c r="T345" s="26"/>
      <c r="U345" s="26"/>
      <c r="V345" s="563" t="s">
        <v>480</v>
      </c>
      <c r="W345" s="563"/>
      <c r="X345" s="563"/>
      <c r="Y345" s="563"/>
      <c r="Z345" s="563"/>
      <c r="AA345" s="563"/>
      <c r="AB345" s="563"/>
      <c r="AC345" s="563"/>
      <c r="AD345" s="563"/>
      <c r="AE345" s="563"/>
      <c r="AF345" s="563"/>
      <c r="AG345" s="563"/>
      <c r="AH345" s="563"/>
      <c r="AI345" s="563"/>
      <c r="AJ345" s="563"/>
      <c r="AK345" s="563"/>
      <c r="AL345" s="563"/>
      <c r="AM345" s="563"/>
      <c r="AN345" s="563"/>
      <c r="AO345" s="563"/>
      <c r="AP345" s="563"/>
      <c r="AQ345" s="563"/>
      <c r="AR345" s="563"/>
      <c r="AS345" s="563"/>
      <c r="AT345" s="563"/>
      <c r="AU345" s="717"/>
      <c r="AV345" s="706"/>
      <c r="AW345" s="707"/>
      <c r="AX345" s="707"/>
      <c r="AY345" s="707"/>
      <c r="AZ345" s="707"/>
      <c r="BA345" s="707"/>
      <c r="BB345" s="707"/>
      <c r="BC345" s="707"/>
      <c r="BD345" s="708"/>
    </row>
    <row r="346" spans="15:56" s="14" customFormat="1" ht="8.1" customHeight="1">
      <c r="P346" s="18"/>
      <c r="Q346" s="18"/>
      <c r="R346" s="18"/>
      <c r="S346" s="18"/>
      <c r="T346" s="26"/>
      <c r="U346" s="26"/>
      <c r="V346" s="563"/>
      <c r="W346" s="563"/>
      <c r="X346" s="563"/>
      <c r="Y346" s="563"/>
      <c r="Z346" s="563"/>
      <c r="AA346" s="563"/>
      <c r="AB346" s="563"/>
      <c r="AC346" s="563"/>
      <c r="AD346" s="563"/>
      <c r="AE346" s="563"/>
      <c r="AF346" s="563"/>
      <c r="AG346" s="563"/>
      <c r="AH346" s="563"/>
      <c r="AI346" s="563"/>
      <c r="AJ346" s="563"/>
      <c r="AK346" s="563"/>
      <c r="AL346" s="563"/>
      <c r="AM346" s="563"/>
      <c r="AN346" s="563"/>
      <c r="AO346" s="563"/>
      <c r="AP346" s="563"/>
      <c r="AQ346" s="563"/>
      <c r="AR346" s="563"/>
      <c r="AS346" s="563"/>
      <c r="AT346" s="563"/>
      <c r="AU346" s="717"/>
      <c r="AV346" s="709"/>
      <c r="AW346" s="710"/>
      <c r="AX346" s="710"/>
      <c r="AY346" s="710"/>
      <c r="AZ346" s="710"/>
      <c r="BA346" s="710"/>
      <c r="BB346" s="710"/>
      <c r="BC346" s="710"/>
      <c r="BD346" s="711"/>
    </row>
    <row r="347" spans="15:56" s="14" customFormat="1" ht="8.1" customHeight="1" thickBot="1">
      <c r="P347" s="18"/>
      <c r="Q347" s="18"/>
      <c r="R347" s="18"/>
      <c r="S347" s="18"/>
      <c r="T347" s="26"/>
      <c r="U347" s="26"/>
      <c r="V347" s="563"/>
      <c r="W347" s="563"/>
      <c r="X347" s="563"/>
      <c r="Y347" s="563"/>
      <c r="Z347" s="563"/>
      <c r="AA347" s="563"/>
      <c r="AB347" s="563"/>
      <c r="AC347" s="563"/>
      <c r="AD347" s="563"/>
      <c r="AE347" s="563"/>
      <c r="AF347" s="563"/>
      <c r="AG347" s="563"/>
      <c r="AH347" s="563"/>
      <c r="AI347" s="563"/>
      <c r="AJ347" s="563"/>
      <c r="AK347" s="563"/>
      <c r="AL347" s="563"/>
      <c r="AM347" s="563"/>
      <c r="AN347" s="563"/>
      <c r="AO347" s="563"/>
      <c r="AP347" s="563"/>
      <c r="AQ347" s="563"/>
      <c r="AR347" s="563"/>
      <c r="AS347" s="563"/>
      <c r="AT347" s="563"/>
      <c r="AU347" s="717"/>
      <c r="AV347" s="712"/>
      <c r="AW347" s="713"/>
      <c r="AX347" s="713"/>
      <c r="AY347" s="713"/>
      <c r="AZ347" s="713"/>
      <c r="BA347" s="713"/>
      <c r="BB347" s="713"/>
      <c r="BC347" s="713"/>
      <c r="BD347" s="714"/>
    </row>
    <row r="348" spans="15:56" s="14" customFormat="1" ht="8.1" customHeight="1">
      <c r="P348" s="18"/>
      <c r="Q348" s="18"/>
      <c r="R348" s="18"/>
      <c r="S348" s="18"/>
      <c r="T348" s="26"/>
      <c r="U348" s="26"/>
      <c r="V348" s="563" t="s">
        <v>481</v>
      </c>
      <c r="W348" s="563"/>
      <c r="X348" s="563"/>
      <c r="Y348" s="563"/>
      <c r="Z348" s="563"/>
      <c r="AA348" s="563"/>
      <c r="AB348" s="563"/>
      <c r="AC348" s="563"/>
      <c r="AD348" s="563"/>
      <c r="AE348" s="563"/>
      <c r="AF348" s="563"/>
      <c r="AG348" s="563"/>
      <c r="AH348" s="563"/>
      <c r="AI348" s="563"/>
      <c r="AJ348" s="563"/>
      <c r="AK348" s="563"/>
      <c r="AL348" s="563"/>
      <c r="AM348" s="563"/>
      <c r="AN348" s="563"/>
      <c r="AO348" s="563"/>
      <c r="AP348" s="563"/>
      <c r="AQ348" s="563"/>
      <c r="AR348" s="563"/>
      <c r="AS348" s="563"/>
      <c r="AT348" s="563"/>
      <c r="AU348" s="717"/>
      <c r="AV348" s="706"/>
      <c r="AW348" s="707"/>
      <c r="AX348" s="707"/>
      <c r="AY348" s="707"/>
      <c r="AZ348" s="707"/>
      <c r="BA348" s="707"/>
      <c r="BB348" s="707"/>
      <c r="BC348" s="707"/>
      <c r="BD348" s="708"/>
    </row>
    <row r="349" spans="15:56" s="14" customFormat="1" ht="8.1" customHeight="1">
      <c r="P349" s="18"/>
      <c r="Q349" s="18"/>
      <c r="R349" s="18"/>
      <c r="S349" s="18"/>
      <c r="T349" s="26"/>
      <c r="U349" s="26"/>
      <c r="V349" s="563"/>
      <c r="W349" s="563"/>
      <c r="X349" s="563"/>
      <c r="Y349" s="563"/>
      <c r="Z349" s="563"/>
      <c r="AA349" s="563"/>
      <c r="AB349" s="563"/>
      <c r="AC349" s="563"/>
      <c r="AD349" s="563"/>
      <c r="AE349" s="563"/>
      <c r="AF349" s="563"/>
      <c r="AG349" s="563"/>
      <c r="AH349" s="563"/>
      <c r="AI349" s="563"/>
      <c r="AJ349" s="563"/>
      <c r="AK349" s="563"/>
      <c r="AL349" s="563"/>
      <c r="AM349" s="563"/>
      <c r="AN349" s="563"/>
      <c r="AO349" s="563"/>
      <c r="AP349" s="563"/>
      <c r="AQ349" s="563"/>
      <c r="AR349" s="563"/>
      <c r="AS349" s="563"/>
      <c r="AT349" s="563"/>
      <c r="AU349" s="717"/>
      <c r="AV349" s="709"/>
      <c r="AW349" s="710"/>
      <c r="AX349" s="710"/>
      <c r="AY349" s="710"/>
      <c r="AZ349" s="710"/>
      <c r="BA349" s="710"/>
      <c r="BB349" s="710"/>
      <c r="BC349" s="710"/>
      <c r="BD349" s="711"/>
    </row>
    <row r="350" spans="15:56" s="14" customFormat="1" ht="8.1" customHeight="1" thickBot="1">
      <c r="P350" s="18"/>
      <c r="Q350" s="18"/>
      <c r="R350" s="18"/>
      <c r="S350" s="18"/>
      <c r="T350" s="26"/>
      <c r="U350" s="26"/>
      <c r="V350" s="563"/>
      <c r="W350" s="563"/>
      <c r="X350" s="563"/>
      <c r="Y350" s="563"/>
      <c r="Z350" s="563"/>
      <c r="AA350" s="563"/>
      <c r="AB350" s="563"/>
      <c r="AC350" s="563"/>
      <c r="AD350" s="563"/>
      <c r="AE350" s="563"/>
      <c r="AF350" s="563"/>
      <c r="AG350" s="563"/>
      <c r="AH350" s="563"/>
      <c r="AI350" s="563"/>
      <c r="AJ350" s="563"/>
      <c r="AK350" s="563"/>
      <c r="AL350" s="563"/>
      <c r="AM350" s="563"/>
      <c r="AN350" s="563"/>
      <c r="AO350" s="563"/>
      <c r="AP350" s="563"/>
      <c r="AQ350" s="563"/>
      <c r="AR350" s="563"/>
      <c r="AS350" s="563"/>
      <c r="AT350" s="563"/>
      <c r="AU350" s="717"/>
      <c r="AV350" s="712"/>
      <c r="AW350" s="713"/>
      <c r="AX350" s="713"/>
      <c r="AY350" s="713"/>
      <c r="AZ350" s="713"/>
      <c r="BA350" s="713"/>
      <c r="BB350" s="713"/>
      <c r="BC350" s="713"/>
      <c r="BD350" s="714"/>
    </row>
    <row r="351" spans="15:56" s="14" customFormat="1" ht="8.1" customHeight="1">
      <c r="P351" s="18"/>
      <c r="Q351" s="18"/>
      <c r="R351" s="18"/>
      <c r="S351" s="18"/>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31"/>
      <c r="AV351" s="97"/>
      <c r="AW351" s="97"/>
      <c r="AX351" s="97"/>
      <c r="AY351" s="97"/>
      <c r="AZ351" s="97"/>
      <c r="BA351" s="97"/>
      <c r="BB351" s="97"/>
      <c r="BC351" s="97"/>
      <c r="BD351" s="97"/>
    </row>
    <row r="352" spans="15:56" s="14" customFormat="1" ht="8.1" customHeight="1"/>
    <row r="353" spans="1:59" s="26" customFormat="1" ht="8.1" customHeight="1">
      <c r="A353" s="715" t="s">
        <v>158</v>
      </c>
      <c r="B353" s="715"/>
      <c r="C353" s="715"/>
      <c r="D353" s="715"/>
      <c r="E353" s="715"/>
      <c r="F353" s="41"/>
      <c r="G353" s="41"/>
      <c r="H353" s="41"/>
      <c r="I353" s="715" t="s">
        <v>159</v>
      </c>
      <c r="J353" s="715"/>
      <c r="K353" s="715"/>
      <c r="L353" s="715"/>
      <c r="M353" s="715"/>
      <c r="N353" s="715"/>
      <c r="O353" s="715"/>
      <c r="P353" s="715"/>
      <c r="Q353" s="715"/>
      <c r="R353" s="715"/>
      <c r="S353" s="715"/>
      <c r="T353" s="715"/>
      <c r="U353" s="715"/>
      <c r="V353" s="715"/>
      <c r="W353" s="715"/>
      <c r="X353" s="715"/>
      <c r="Y353" s="715"/>
      <c r="Z353" s="715"/>
      <c r="AA353" s="715"/>
      <c r="AB353" s="715"/>
      <c r="AC353" s="715"/>
      <c r="AD353" s="715"/>
      <c r="AE353" s="715"/>
      <c r="AF353" s="715"/>
      <c r="AG353" s="715"/>
      <c r="AH353" s="715"/>
      <c r="AI353" s="715"/>
      <c r="AJ353" s="715"/>
      <c r="AK353" s="715"/>
      <c r="AL353" s="715"/>
      <c r="AM353" s="715"/>
      <c r="AN353" s="715"/>
      <c r="AO353" s="715"/>
      <c r="AP353" s="715"/>
      <c r="AQ353" s="715"/>
      <c r="AR353" s="715"/>
      <c r="AS353" s="715"/>
      <c r="AT353" s="715"/>
      <c r="AU353" s="715"/>
      <c r="AV353" s="715"/>
      <c r="AW353" s="715"/>
      <c r="AX353" s="715"/>
      <c r="AY353" s="715"/>
      <c r="AZ353" s="715"/>
      <c r="BA353" s="715"/>
      <c r="BB353" s="715"/>
      <c r="BC353" s="42"/>
      <c r="BD353" s="42"/>
      <c r="BE353" s="41"/>
      <c r="BF353" s="41"/>
      <c r="BG353" s="41"/>
    </row>
    <row r="354" spans="1:59" s="26" customFormat="1" ht="8.1" customHeight="1">
      <c r="A354" s="715"/>
      <c r="B354" s="715"/>
      <c r="C354" s="715"/>
      <c r="D354" s="715"/>
      <c r="E354" s="715"/>
      <c r="F354" s="41"/>
      <c r="G354" s="41"/>
      <c r="H354" s="41"/>
      <c r="I354" s="715"/>
      <c r="J354" s="715"/>
      <c r="K354" s="715"/>
      <c r="L354" s="715"/>
      <c r="M354" s="715"/>
      <c r="N354" s="715"/>
      <c r="O354" s="715"/>
      <c r="P354" s="715"/>
      <c r="Q354" s="715"/>
      <c r="R354" s="715"/>
      <c r="S354" s="715"/>
      <c r="T354" s="715"/>
      <c r="U354" s="715"/>
      <c r="V354" s="715"/>
      <c r="W354" s="715"/>
      <c r="X354" s="715"/>
      <c r="Y354" s="715"/>
      <c r="Z354" s="715"/>
      <c r="AA354" s="715"/>
      <c r="AB354" s="715"/>
      <c r="AC354" s="715"/>
      <c r="AD354" s="715"/>
      <c r="AE354" s="715"/>
      <c r="AF354" s="715"/>
      <c r="AG354" s="715"/>
      <c r="AH354" s="715"/>
      <c r="AI354" s="715"/>
      <c r="AJ354" s="715"/>
      <c r="AK354" s="715"/>
      <c r="AL354" s="715"/>
      <c r="AM354" s="715"/>
      <c r="AN354" s="715"/>
      <c r="AO354" s="715"/>
      <c r="AP354" s="715"/>
      <c r="AQ354" s="715"/>
      <c r="AR354" s="715"/>
      <c r="AS354" s="715"/>
      <c r="AT354" s="715"/>
      <c r="AU354" s="715"/>
      <c r="AV354" s="715"/>
      <c r="AW354" s="715"/>
      <c r="AX354" s="715"/>
      <c r="AY354" s="715"/>
      <c r="AZ354" s="715"/>
      <c r="BA354" s="715"/>
      <c r="BB354" s="715"/>
      <c r="BC354" s="42"/>
      <c r="BD354" s="42"/>
      <c r="BE354" s="41"/>
      <c r="BF354" s="41"/>
      <c r="BG354" s="41"/>
    </row>
    <row r="355" spans="1:59" s="14" customFormat="1" ht="8.1" customHeight="1" thickBot="1"/>
    <row r="356" spans="1:59" s="14" customFormat="1" ht="8.1" customHeight="1">
      <c r="N356" s="689" t="s">
        <v>455</v>
      </c>
      <c r="O356" s="690"/>
      <c r="P356" s="690"/>
      <c r="Q356" s="690"/>
      <c r="R356" s="690"/>
      <c r="S356" s="690"/>
      <c r="T356" s="690"/>
      <c r="U356" s="690"/>
      <c r="V356" s="691"/>
      <c r="W356" s="334" t="s">
        <v>118</v>
      </c>
      <c r="X356" s="343"/>
      <c r="Y356" s="343"/>
      <c r="Z356" s="343"/>
      <c r="AA356" s="343"/>
      <c r="AB356" s="818">
        <f>S602</f>
        <v>4</v>
      </c>
      <c r="AC356" s="819"/>
      <c r="AD356" s="820"/>
      <c r="AE356" s="719"/>
      <c r="AF356" s="343"/>
      <c r="AG356" s="343" t="s">
        <v>130</v>
      </c>
      <c r="AH356" s="716"/>
      <c r="AI356" s="763">
        <f>N361*(AB356/100)</f>
        <v>0</v>
      </c>
      <c r="AJ356" s="764"/>
      <c r="AK356" s="764"/>
      <c r="AL356" s="764"/>
      <c r="AM356" s="764"/>
      <c r="AN356" s="764"/>
      <c r="AO356" s="764"/>
      <c r="AP356" s="764"/>
      <c r="AQ356" s="765"/>
      <c r="AT356" s="343" t="s">
        <v>160</v>
      </c>
      <c r="AU356" s="343"/>
      <c r="AV356" s="343"/>
      <c r="AW356" s="343"/>
      <c r="AX356" s="343"/>
      <c r="AY356" s="343"/>
      <c r="AZ356" s="343"/>
      <c r="BA356" s="343"/>
      <c r="BB356" s="343"/>
      <c r="BC356" s="343"/>
      <c r="BD356" s="343"/>
    </row>
    <row r="357" spans="1:59" s="14" customFormat="1" ht="8.1" customHeight="1">
      <c r="N357" s="692"/>
      <c r="O357" s="693"/>
      <c r="P357" s="693"/>
      <c r="Q357" s="693"/>
      <c r="R357" s="693"/>
      <c r="S357" s="693"/>
      <c r="T357" s="693"/>
      <c r="U357" s="693"/>
      <c r="V357" s="694"/>
      <c r="W357" s="334"/>
      <c r="X357" s="343"/>
      <c r="Y357" s="343"/>
      <c r="Z357" s="343"/>
      <c r="AA357" s="343"/>
      <c r="AB357" s="821"/>
      <c r="AC357" s="822"/>
      <c r="AD357" s="823"/>
      <c r="AE357" s="343"/>
      <c r="AF357" s="343"/>
      <c r="AG357" s="343"/>
      <c r="AH357" s="716"/>
      <c r="AI357" s="766"/>
      <c r="AJ357" s="767"/>
      <c r="AK357" s="767"/>
      <c r="AL357" s="767"/>
      <c r="AM357" s="767"/>
      <c r="AN357" s="767"/>
      <c r="AO357" s="767"/>
      <c r="AP357" s="767"/>
      <c r="AQ357" s="768"/>
      <c r="AT357" s="343"/>
      <c r="AU357" s="343"/>
      <c r="AV357" s="343"/>
      <c r="AW357" s="343"/>
      <c r="AX357" s="343"/>
      <c r="AY357" s="343"/>
      <c r="AZ357" s="343"/>
      <c r="BA357" s="343"/>
      <c r="BB357" s="343"/>
      <c r="BC357" s="343"/>
      <c r="BD357" s="343"/>
    </row>
    <row r="358" spans="1:59" s="14" customFormat="1" ht="8.1" customHeight="1" thickBot="1">
      <c r="N358" s="695"/>
      <c r="O358" s="696"/>
      <c r="P358" s="696"/>
      <c r="Q358" s="696"/>
      <c r="R358" s="696"/>
      <c r="S358" s="696"/>
      <c r="T358" s="696"/>
      <c r="U358" s="696"/>
      <c r="V358" s="697"/>
      <c r="W358" s="334"/>
      <c r="X358" s="343"/>
      <c r="Y358" s="343"/>
      <c r="Z358" s="343"/>
      <c r="AA358" s="343"/>
      <c r="AB358" s="824"/>
      <c r="AC358" s="825"/>
      <c r="AD358" s="826"/>
      <c r="AE358" s="343"/>
      <c r="AF358" s="343"/>
      <c r="AG358" s="343"/>
      <c r="AH358" s="716"/>
      <c r="AI358" s="769"/>
      <c r="AJ358" s="770"/>
      <c r="AK358" s="770"/>
      <c r="AL358" s="770"/>
      <c r="AM358" s="770"/>
      <c r="AN358" s="770"/>
      <c r="AO358" s="770"/>
      <c r="AP358" s="770"/>
      <c r="AQ358" s="771"/>
      <c r="AT358" s="343"/>
      <c r="AU358" s="343"/>
      <c r="AV358" s="343"/>
      <c r="AW358" s="343"/>
      <c r="AX358" s="343"/>
      <c r="AY358" s="343"/>
      <c r="AZ358" s="343"/>
      <c r="BA358" s="343"/>
      <c r="BB358" s="343"/>
      <c r="BC358" s="343"/>
      <c r="BD358" s="343"/>
    </row>
    <row r="359" spans="1:59" s="14" customFormat="1" ht="8.1" customHeight="1">
      <c r="N359" s="110"/>
      <c r="O359" s="110"/>
      <c r="P359" s="110"/>
      <c r="Q359" s="110"/>
      <c r="R359" s="110"/>
      <c r="S359" s="110"/>
      <c r="T359" s="110"/>
      <c r="U359" s="110"/>
      <c r="V359" s="110"/>
    </row>
    <row r="360" spans="1:59" s="14" customFormat="1" ht="8.1" customHeight="1" thickBot="1">
      <c r="N360" s="112"/>
      <c r="O360" s="112"/>
      <c r="P360" s="112"/>
      <c r="Q360" s="112"/>
      <c r="R360" s="112"/>
      <c r="S360" s="112"/>
      <c r="T360" s="112"/>
      <c r="U360" s="112"/>
      <c r="V360" s="112"/>
    </row>
    <row r="361" spans="1:59" s="14" customFormat="1" ht="8.1" customHeight="1">
      <c r="N361" s="372">
        <f>AV312</f>
        <v>0</v>
      </c>
      <c r="O361" s="373"/>
      <c r="P361" s="373"/>
      <c r="Q361" s="373"/>
      <c r="R361" s="373"/>
      <c r="S361" s="373"/>
      <c r="T361" s="373"/>
      <c r="U361" s="373"/>
      <c r="V361" s="374"/>
      <c r="W361" s="334" t="s">
        <v>118</v>
      </c>
      <c r="X361" s="343"/>
      <c r="Y361" s="343"/>
      <c r="Z361" s="343"/>
      <c r="AA361" s="343"/>
      <c r="AB361" s="818">
        <f>S604</f>
        <v>4</v>
      </c>
      <c r="AC361" s="819"/>
      <c r="AD361" s="820"/>
      <c r="AE361" s="719"/>
      <c r="AF361" s="719"/>
      <c r="AG361" s="719" t="s">
        <v>130</v>
      </c>
      <c r="AH361" s="716"/>
      <c r="AI361" s="763">
        <f>N361*(AB361/100)</f>
        <v>0</v>
      </c>
      <c r="AJ361" s="764"/>
      <c r="AK361" s="764"/>
      <c r="AL361" s="764"/>
      <c r="AM361" s="764"/>
      <c r="AN361" s="764"/>
      <c r="AO361" s="764"/>
      <c r="AP361" s="764"/>
      <c r="AQ361" s="765"/>
      <c r="AT361" s="343" t="s">
        <v>161</v>
      </c>
      <c r="AU361" s="343"/>
      <c r="AV361" s="343"/>
      <c r="AW361" s="343"/>
      <c r="AX361" s="343"/>
      <c r="AY361" s="343"/>
      <c r="AZ361" s="343"/>
      <c r="BA361" s="343"/>
      <c r="BB361" s="343"/>
      <c r="BC361" s="343"/>
      <c r="BD361" s="343"/>
    </row>
    <row r="362" spans="1:59" s="14" customFormat="1" ht="8.1" customHeight="1">
      <c r="N362" s="827"/>
      <c r="O362" s="828"/>
      <c r="P362" s="828"/>
      <c r="Q362" s="828"/>
      <c r="R362" s="828"/>
      <c r="S362" s="828"/>
      <c r="T362" s="828"/>
      <c r="U362" s="828"/>
      <c r="V362" s="829"/>
      <c r="W362" s="334"/>
      <c r="X362" s="343"/>
      <c r="Y362" s="343"/>
      <c r="Z362" s="343"/>
      <c r="AA362" s="343"/>
      <c r="AB362" s="821"/>
      <c r="AC362" s="822"/>
      <c r="AD362" s="823"/>
      <c r="AE362" s="719"/>
      <c r="AF362" s="719"/>
      <c r="AG362" s="343"/>
      <c r="AH362" s="716"/>
      <c r="AI362" s="766"/>
      <c r="AJ362" s="767"/>
      <c r="AK362" s="767"/>
      <c r="AL362" s="767"/>
      <c r="AM362" s="767"/>
      <c r="AN362" s="767"/>
      <c r="AO362" s="767"/>
      <c r="AP362" s="767"/>
      <c r="AQ362" s="768"/>
      <c r="AT362" s="343"/>
      <c r="AU362" s="343"/>
      <c r="AV362" s="343"/>
      <c r="AW362" s="343"/>
      <c r="AX362" s="343"/>
      <c r="AY362" s="343"/>
      <c r="AZ362" s="343"/>
      <c r="BA362" s="343"/>
      <c r="BB362" s="343"/>
      <c r="BC362" s="343"/>
      <c r="BD362" s="343"/>
    </row>
    <row r="363" spans="1:59" s="14" customFormat="1" ht="8.1" customHeight="1" thickBot="1">
      <c r="N363" s="375"/>
      <c r="O363" s="376"/>
      <c r="P363" s="376"/>
      <c r="Q363" s="376"/>
      <c r="R363" s="376"/>
      <c r="S363" s="376"/>
      <c r="T363" s="376"/>
      <c r="U363" s="376"/>
      <c r="V363" s="377"/>
      <c r="W363" s="334"/>
      <c r="X363" s="343"/>
      <c r="Y363" s="343"/>
      <c r="Z363" s="343"/>
      <c r="AA363" s="343"/>
      <c r="AB363" s="824"/>
      <c r="AC363" s="825"/>
      <c r="AD363" s="826"/>
      <c r="AE363" s="719"/>
      <c r="AF363" s="719"/>
      <c r="AG363" s="343"/>
      <c r="AH363" s="716"/>
      <c r="AI363" s="769"/>
      <c r="AJ363" s="770"/>
      <c r="AK363" s="770"/>
      <c r="AL363" s="770"/>
      <c r="AM363" s="770"/>
      <c r="AN363" s="770"/>
      <c r="AO363" s="770"/>
      <c r="AP363" s="770"/>
      <c r="AQ363" s="771"/>
      <c r="AT363" s="343"/>
      <c r="AU363" s="343"/>
      <c r="AV363" s="343"/>
      <c r="AW363" s="343"/>
      <c r="AX363" s="343"/>
      <c r="AY363" s="343"/>
      <c r="AZ363" s="343"/>
      <c r="BA363" s="343"/>
      <c r="BB363" s="343"/>
      <c r="BC363" s="343"/>
      <c r="BD363" s="343"/>
    </row>
    <row r="364" spans="1:59" s="14" customFormat="1" ht="8.1" customHeight="1"/>
    <row r="365" spans="1:59" s="14" customFormat="1" ht="8.1" customHeight="1" thickBot="1"/>
    <row r="366" spans="1:59" s="14" customFormat="1" ht="8.1" customHeight="1">
      <c r="Q366" s="614" t="s">
        <v>162</v>
      </c>
      <c r="R366" s="614"/>
      <c r="S366" s="614"/>
      <c r="T366" s="614"/>
      <c r="U366" s="614"/>
      <c r="V366" s="614"/>
      <c r="W366" s="614"/>
      <c r="X366" s="614"/>
      <c r="Y366" s="614"/>
      <c r="Z366" s="614"/>
      <c r="AA366" s="614"/>
      <c r="AB366" s="614"/>
      <c r="AC366" s="26"/>
      <c r="AD366" s="26"/>
      <c r="AE366" s="719" t="s">
        <v>130</v>
      </c>
      <c r="AF366" s="719"/>
      <c r="AG366" s="719"/>
      <c r="AH366" s="26"/>
      <c r="AJ366" s="343" t="s">
        <v>160</v>
      </c>
      <c r="AK366" s="343"/>
      <c r="AL366" s="343"/>
      <c r="AM366" s="343"/>
      <c r="AN366" s="343"/>
      <c r="AO366" s="343"/>
      <c r="AP366" s="343"/>
      <c r="AQ366" s="343"/>
      <c r="AR366" s="343"/>
      <c r="AS366" s="343"/>
      <c r="AT366" s="343"/>
      <c r="AV366" s="763">
        <f>AI356</f>
        <v>0</v>
      </c>
      <c r="AW366" s="764"/>
      <c r="AX366" s="764"/>
      <c r="AY366" s="764"/>
      <c r="AZ366" s="764"/>
      <c r="BA366" s="764"/>
      <c r="BB366" s="764"/>
      <c r="BC366" s="764"/>
      <c r="BD366" s="765"/>
    </row>
    <row r="367" spans="1:59" s="14" customFormat="1" ht="8.1" customHeight="1">
      <c r="Q367" s="614"/>
      <c r="R367" s="614"/>
      <c r="S367" s="614"/>
      <c r="T367" s="614"/>
      <c r="U367" s="614"/>
      <c r="V367" s="614"/>
      <c r="W367" s="614"/>
      <c r="X367" s="614"/>
      <c r="Y367" s="614"/>
      <c r="Z367" s="614"/>
      <c r="AA367" s="614"/>
      <c r="AB367" s="614"/>
      <c r="AC367" s="26"/>
      <c r="AD367" s="26"/>
      <c r="AE367" s="719"/>
      <c r="AF367" s="719"/>
      <c r="AG367" s="719"/>
      <c r="AH367" s="26"/>
      <c r="AJ367" s="343"/>
      <c r="AK367" s="343"/>
      <c r="AL367" s="343"/>
      <c r="AM367" s="343"/>
      <c r="AN367" s="343"/>
      <c r="AO367" s="343"/>
      <c r="AP367" s="343"/>
      <c r="AQ367" s="343"/>
      <c r="AR367" s="343"/>
      <c r="AS367" s="343"/>
      <c r="AT367" s="343"/>
      <c r="AV367" s="766"/>
      <c r="AW367" s="767"/>
      <c r="AX367" s="767"/>
      <c r="AY367" s="767"/>
      <c r="AZ367" s="767"/>
      <c r="BA367" s="767"/>
      <c r="BB367" s="767"/>
      <c r="BC367" s="767"/>
      <c r="BD367" s="768"/>
    </row>
    <row r="368" spans="1:59" s="14" customFormat="1" ht="8.1" customHeight="1" thickBot="1">
      <c r="Q368" s="614"/>
      <c r="R368" s="614"/>
      <c r="S368" s="614"/>
      <c r="T368" s="614"/>
      <c r="U368" s="614"/>
      <c r="V368" s="614"/>
      <c r="W368" s="614"/>
      <c r="X368" s="614"/>
      <c r="Y368" s="614"/>
      <c r="Z368" s="614"/>
      <c r="AA368" s="614"/>
      <c r="AB368" s="614"/>
      <c r="AC368" s="26"/>
      <c r="AD368" s="26"/>
      <c r="AE368" s="719"/>
      <c r="AF368" s="719"/>
      <c r="AG368" s="719"/>
      <c r="AH368" s="26"/>
      <c r="AJ368" s="343"/>
      <c r="AK368" s="343"/>
      <c r="AL368" s="343"/>
      <c r="AM368" s="343"/>
      <c r="AN368" s="343"/>
      <c r="AO368" s="343"/>
      <c r="AP368" s="343"/>
      <c r="AQ368" s="343"/>
      <c r="AR368" s="343"/>
      <c r="AS368" s="343"/>
      <c r="AT368" s="343"/>
      <c r="AV368" s="769"/>
      <c r="AW368" s="770"/>
      <c r="AX368" s="770"/>
      <c r="AY368" s="770"/>
      <c r="AZ368" s="770"/>
      <c r="BA368" s="770"/>
      <c r="BB368" s="770"/>
      <c r="BC368" s="770"/>
      <c r="BD368" s="771"/>
    </row>
    <row r="369" spans="1:61" s="26" customFormat="1" ht="8.1" customHeight="1">
      <c r="A369" s="278" t="s">
        <v>163</v>
      </c>
      <c r="B369" s="278"/>
      <c r="C369" s="278"/>
      <c r="D369" s="278"/>
      <c r="E369" s="278"/>
      <c r="F369" s="278"/>
      <c r="G369" s="278"/>
      <c r="H369" s="278"/>
      <c r="I369" s="278"/>
      <c r="J369" s="278"/>
      <c r="K369" s="278"/>
      <c r="L369" s="278"/>
      <c r="M369" s="278"/>
      <c r="N369" s="278"/>
      <c r="O369" s="278"/>
      <c r="P369" s="278"/>
      <c r="Q369" s="278"/>
      <c r="R369" s="278"/>
      <c r="S369" s="278"/>
      <c r="T369" s="278" t="s">
        <v>164</v>
      </c>
      <c r="U369" s="278"/>
      <c r="V369" s="278"/>
      <c r="W369" s="278"/>
      <c r="X369" s="278"/>
      <c r="Y369" s="278"/>
      <c r="Z369" s="278"/>
      <c r="AA369" s="278"/>
      <c r="AB369" s="278"/>
      <c r="AC369" s="278"/>
      <c r="AD369" s="278"/>
      <c r="AE369" s="278"/>
      <c r="AF369" s="278"/>
      <c r="AG369" s="278"/>
      <c r="AH369" s="278"/>
      <c r="AI369" s="278"/>
      <c r="AJ369" s="278"/>
      <c r="AK369" s="278"/>
      <c r="AL369" s="278"/>
      <c r="AM369" s="278"/>
      <c r="AN369" s="278"/>
      <c r="AO369" s="278"/>
      <c r="AP369" s="278"/>
      <c r="AQ369" s="278"/>
      <c r="AR369" s="278"/>
      <c r="AS369" s="278"/>
      <c r="AT369" s="278"/>
      <c r="AU369" s="278"/>
      <c r="AV369" s="278"/>
      <c r="AW369" s="278"/>
      <c r="AX369" s="278"/>
      <c r="AY369" s="278"/>
      <c r="AZ369" s="278"/>
      <c r="BA369" s="278"/>
      <c r="BB369" s="278"/>
      <c r="BC369" s="278"/>
      <c r="BD369" s="278"/>
      <c r="BE369" s="278"/>
      <c r="BF369" s="278"/>
      <c r="BG369" s="278"/>
      <c r="BH369" s="46"/>
      <c r="BI369" s="46"/>
    </row>
    <row r="370" spans="1:61" s="26" customFormat="1" ht="8.1" customHeight="1">
      <c r="A370" s="278"/>
      <c r="B370" s="278"/>
      <c r="C370" s="278"/>
      <c r="D370" s="278"/>
      <c r="E370" s="278"/>
      <c r="F370" s="278"/>
      <c r="G370" s="278"/>
      <c r="H370" s="278"/>
      <c r="I370" s="278"/>
      <c r="J370" s="278"/>
      <c r="K370" s="278"/>
      <c r="L370" s="278"/>
      <c r="M370" s="278"/>
      <c r="N370" s="278"/>
      <c r="O370" s="278"/>
      <c r="P370" s="278"/>
      <c r="Q370" s="278"/>
      <c r="R370" s="278"/>
      <c r="S370" s="278"/>
      <c r="T370" s="278"/>
      <c r="U370" s="278"/>
      <c r="V370" s="278"/>
      <c r="W370" s="278"/>
      <c r="X370" s="278"/>
      <c r="Y370" s="278"/>
      <c r="Z370" s="278"/>
      <c r="AA370" s="278"/>
      <c r="AB370" s="278"/>
      <c r="AC370" s="278"/>
      <c r="AD370" s="278"/>
      <c r="AE370" s="278"/>
      <c r="AF370" s="278"/>
      <c r="AG370" s="278"/>
      <c r="AH370" s="278"/>
      <c r="AI370" s="278"/>
      <c r="AJ370" s="278"/>
      <c r="AK370" s="278"/>
      <c r="AL370" s="278"/>
      <c r="AM370" s="278"/>
      <c r="AN370" s="278"/>
      <c r="AO370" s="278"/>
      <c r="AP370" s="278"/>
      <c r="AQ370" s="278"/>
      <c r="AR370" s="278"/>
      <c r="AS370" s="278"/>
      <c r="AT370" s="278"/>
      <c r="AU370" s="278"/>
      <c r="AV370" s="278"/>
      <c r="AW370" s="278"/>
      <c r="AX370" s="278"/>
      <c r="AY370" s="278"/>
      <c r="AZ370" s="278"/>
      <c r="BA370" s="278"/>
      <c r="BB370" s="278"/>
      <c r="BC370" s="278"/>
      <c r="BD370" s="278"/>
      <c r="BE370" s="278"/>
      <c r="BF370" s="278"/>
      <c r="BG370" s="278"/>
      <c r="BH370" s="46"/>
      <c r="BI370" s="46"/>
    </row>
    <row r="371" spans="1:61" s="14" customFormat="1" ht="8.1" customHeight="1">
      <c r="AI371" s="514" t="s">
        <v>126</v>
      </c>
      <c r="AJ371" s="515"/>
      <c r="AK371" s="515"/>
      <c r="AL371" s="515"/>
      <c r="AM371" s="515"/>
      <c r="AN371" s="515"/>
      <c r="AO371" s="515"/>
      <c r="AP371" s="515"/>
      <c r="AQ371" s="515"/>
      <c r="AR371" s="515"/>
      <c r="AS371" s="516"/>
      <c r="AT371" s="514" t="s">
        <v>127</v>
      </c>
      <c r="AU371" s="515"/>
      <c r="AV371" s="515"/>
      <c r="AW371" s="515"/>
      <c r="AX371" s="515"/>
      <c r="AY371" s="515"/>
      <c r="AZ371" s="515"/>
      <c r="BA371" s="515"/>
      <c r="BB371" s="515"/>
      <c r="BC371" s="515"/>
      <c r="BD371" s="516"/>
    </row>
    <row r="372" spans="1:61" s="14" customFormat="1" ht="8.1" customHeight="1">
      <c r="AI372" s="517"/>
      <c r="AJ372" s="518"/>
      <c r="AK372" s="518"/>
      <c r="AL372" s="518"/>
      <c r="AM372" s="518"/>
      <c r="AN372" s="518"/>
      <c r="AO372" s="518"/>
      <c r="AP372" s="518"/>
      <c r="AQ372" s="518"/>
      <c r="AR372" s="518"/>
      <c r="AS372" s="519"/>
      <c r="AT372" s="517"/>
      <c r="AU372" s="518"/>
      <c r="AV372" s="518"/>
      <c r="AW372" s="518"/>
      <c r="AX372" s="518"/>
      <c r="AY372" s="518"/>
      <c r="AZ372" s="518"/>
      <c r="BA372" s="518"/>
      <c r="BB372" s="518"/>
      <c r="BC372" s="518"/>
      <c r="BD372" s="519"/>
    </row>
    <row r="373" spans="1:61" s="14" customFormat="1" ht="8.1" customHeight="1">
      <c r="AI373" s="517"/>
      <c r="AJ373" s="518"/>
      <c r="AK373" s="518"/>
      <c r="AL373" s="518"/>
      <c r="AM373" s="518"/>
      <c r="AN373" s="518"/>
      <c r="AO373" s="518"/>
      <c r="AP373" s="518"/>
      <c r="AQ373" s="518"/>
      <c r="AR373" s="518"/>
      <c r="AS373" s="519"/>
      <c r="AT373" s="517"/>
      <c r="AU373" s="518"/>
      <c r="AV373" s="518"/>
      <c r="AW373" s="518"/>
      <c r="AX373" s="518"/>
      <c r="AY373" s="518"/>
      <c r="AZ373" s="518"/>
      <c r="BA373" s="518"/>
      <c r="BB373" s="518"/>
      <c r="BC373" s="518"/>
      <c r="BD373" s="519"/>
    </row>
    <row r="374" spans="1:61" s="14" customFormat="1" ht="8.1" customHeight="1">
      <c r="T374" s="268" t="s">
        <v>165</v>
      </c>
      <c r="U374" s="268"/>
      <c r="V374" s="268"/>
      <c r="W374" s="268"/>
      <c r="X374" s="268"/>
      <c r="Y374" s="268"/>
      <c r="Z374" s="268"/>
      <c r="AA374" s="268"/>
      <c r="AB374" s="268"/>
      <c r="AC374" s="268"/>
      <c r="AD374" s="268"/>
      <c r="AE374" s="268"/>
      <c r="AF374" s="268"/>
      <c r="AG374" s="268"/>
      <c r="AH374" s="268"/>
      <c r="AI374" s="531">
        <f>AV300</f>
        <v>937.69230769230774</v>
      </c>
      <c r="AJ374" s="532"/>
      <c r="AK374" s="532"/>
      <c r="AL374" s="532"/>
      <c r="AM374" s="532"/>
      <c r="AN374" s="532"/>
      <c r="AO374" s="532"/>
      <c r="AP374" s="532"/>
      <c r="AQ374" s="532"/>
      <c r="AR374" s="532"/>
      <c r="AS374" s="533"/>
      <c r="AT374" s="531">
        <f>AV312</f>
        <v>0</v>
      </c>
      <c r="AU374" s="532"/>
      <c r="AV374" s="532"/>
      <c r="AW374" s="532"/>
      <c r="AX374" s="532"/>
      <c r="AY374" s="532"/>
      <c r="AZ374" s="532"/>
      <c r="BA374" s="532"/>
      <c r="BB374" s="532"/>
      <c r="BC374" s="532"/>
      <c r="BD374" s="533"/>
    </row>
    <row r="375" spans="1:61" s="14" customFormat="1" ht="8.1" customHeight="1">
      <c r="T375" s="268"/>
      <c r="U375" s="268"/>
      <c r="V375" s="268"/>
      <c r="W375" s="268"/>
      <c r="X375" s="268"/>
      <c r="Y375" s="268"/>
      <c r="Z375" s="268"/>
      <c r="AA375" s="268"/>
      <c r="AB375" s="268"/>
      <c r="AC375" s="268"/>
      <c r="AD375" s="268"/>
      <c r="AE375" s="268"/>
      <c r="AF375" s="268"/>
      <c r="AG375" s="268"/>
      <c r="AH375" s="268"/>
      <c r="AI375" s="502"/>
      <c r="AJ375" s="503"/>
      <c r="AK375" s="503"/>
      <c r="AL375" s="503"/>
      <c r="AM375" s="503"/>
      <c r="AN375" s="503"/>
      <c r="AO375" s="503"/>
      <c r="AP375" s="503"/>
      <c r="AQ375" s="503"/>
      <c r="AR375" s="503"/>
      <c r="AS375" s="504"/>
      <c r="AT375" s="502"/>
      <c r="AU375" s="503"/>
      <c r="AV375" s="503"/>
      <c r="AW375" s="503"/>
      <c r="AX375" s="503"/>
      <c r="AY375" s="503"/>
      <c r="AZ375" s="503"/>
      <c r="BA375" s="503"/>
      <c r="BB375" s="503"/>
      <c r="BC375" s="503"/>
      <c r="BD375" s="504"/>
    </row>
    <row r="376" spans="1:61" s="14" customFormat="1" ht="8.1" customHeight="1">
      <c r="T376" s="268"/>
      <c r="U376" s="268"/>
      <c r="V376" s="268"/>
      <c r="W376" s="268"/>
      <c r="X376" s="268"/>
      <c r="Y376" s="268"/>
      <c r="Z376" s="268"/>
      <c r="AA376" s="268"/>
      <c r="AB376" s="268"/>
      <c r="AC376" s="268"/>
      <c r="AD376" s="268"/>
      <c r="AE376" s="268"/>
      <c r="AF376" s="268"/>
      <c r="AG376" s="268"/>
      <c r="AH376" s="268"/>
      <c r="AI376" s="534"/>
      <c r="AJ376" s="535"/>
      <c r="AK376" s="535"/>
      <c r="AL376" s="535"/>
      <c r="AM376" s="535"/>
      <c r="AN376" s="535"/>
      <c r="AO376" s="535"/>
      <c r="AP376" s="535"/>
      <c r="AQ376" s="535"/>
      <c r="AR376" s="535"/>
      <c r="AS376" s="536"/>
      <c r="AT376" s="534"/>
      <c r="AU376" s="535"/>
      <c r="AV376" s="535"/>
      <c r="AW376" s="535"/>
      <c r="AX376" s="535"/>
      <c r="AY376" s="535"/>
      <c r="AZ376" s="535"/>
      <c r="BA376" s="535"/>
      <c r="BB376" s="535"/>
      <c r="BC376" s="535"/>
      <c r="BD376" s="536"/>
    </row>
    <row r="377" spans="1:61" s="14" customFormat="1" ht="8.1" customHeight="1">
      <c r="O377" s="109"/>
      <c r="P377" s="760" t="s">
        <v>174</v>
      </c>
      <c r="Q377" s="761"/>
      <c r="R377" s="761"/>
      <c r="S377" s="762"/>
      <c r="T377" s="525" t="s">
        <v>166</v>
      </c>
      <c r="U377" s="525"/>
      <c r="V377" s="525"/>
      <c r="W377" s="525"/>
      <c r="X377" s="525"/>
      <c r="Y377" s="525"/>
      <c r="Z377" s="525"/>
      <c r="AA377" s="525"/>
      <c r="AB377" s="525"/>
      <c r="AC377" s="525"/>
      <c r="AD377" s="525"/>
      <c r="AE377" s="525"/>
      <c r="AF377" s="525"/>
      <c r="AG377" s="525"/>
      <c r="AH377" s="525"/>
      <c r="AI377" s="531">
        <f>IF(W249&lt;&gt;"",AE300,0)</f>
        <v>0</v>
      </c>
      <c r="AJ377" s="532"/>
      <c r="AK377" s="532"/>
      <c r="AL377" s="532"/>
      <c r="AM377" s="532"/>
      <c r="AN377" s="532"/>
      <c r="AO377" s="532"/>
      <c r="AP377" s="532"/>
      <c r="AQ377" s="532"/>
      <c r="AR377" s="532"/>
      <c r="AS377" s="533"/>
      <c r="AT377" s="750"/>
      <c r="AU377" s="751"/>
      <c r="AV377" s="751"/>
      <c r="AW377" s="751"/>
      <c r="AX377" s="751"/>
      <c r="AY377" s="751"/>
      <c r="AZ377" s="751"/>
      <c r="BA377" s="751"/>
      <c r="BB377" s="751"/>
      <c r="BC377" s="751"/>
      <c r="BD377" s="752"/>
    </row>
    <row r="378" spans="1:61" s="14" customFormat="1" ht="8.1" customHeight="1">
      <c r="O378" s="109"/>
      <c r="P378" s="761"/>
      <c r="Q378" s="761"/>
      <c r="R378" s="761"/>
      <c r="S378" s="762"/>
      <c r="T378" s="525"/>
      <c r="U378" s="525"/>
      <c r="V378" s="525"/>
      <c r="W378" s="525"/>
      <c r="X378" s="525"/>
      <c r="Y378" s="525"/>
      <c r="Z378" s="525"/>
      <c r="AA378" s="525"/>
      <c r="AB378" s="525"/>
      <c r="AC378" s="525"/>
      <c r="AD378" s="525"/>
      <c r="AE378" s="525"/>
      <c r="AF378" s="525"/>
      <c r="AG378" s="525"/>
      <c r="AH378" s="525"/>
      <c r="AI378" s="502"/>
      <c r="AJ378" s="503"/>
      <c r="AK378" s="503"/>
      <c r="AL378" s="503"/>
      <c r="AM378" s="503"/>
      <c r="AN378" s="503"/>
      <c r="AO378" s="503"/>
      <c r="AP378" s="503"/>
      <c r="AQ378" s="503"/>
      <c r="AR378" s="503"/>
      <c r="AS378" s="504"/>
      <c r="AT378" s="753"/>
      <c r="AU378" s="754"/>
      <c r="AV378" s="754"/>
      <c r="AW378" s="754"/>
      <c r="AX378" s="754"/>
      <c r="AY378" s="754"/>
      <c r="AZ378" s="754"/>
      <c r="BA378" s="754"/>
      <c r="BB378" s="754"/>
      <c r="BC378" s="754"/>
      <c r="BD378" s="755"/>
    </row>
    <row r="379" spans="1:61" s="14" customFormat="1" ht="8.1" customHeight="1">
      <c r="O379" s="109"/>
      <c r="P379" s="761"/>
      <c r="Q379" s="761"/>
      <c r="R379" s="761"/>
      <c r="S379" s="762"/>
      <c r="T379" s="525"/>
      <c r="U379" s="525"/>
      <c r="V379" s="525"/>
      <c r="W379" s="525"/>
      <c r="X379" s="525"/>
      <c r="Y379" s="525"/>
      <c r="Z379" s="525"/>
      <c r="AA379" s="525"/>
      <c r="AB379" s="525"/>
      <c r="AC379" s="525"/>
      <c r="AD379" s="525"/>
      <c r="AE379" s="525"/>
      <c r="AF379" s="525"/>
      <c r="AG379" s="525"/>
      <c r="AH379" s="525"/>
      <c r="AI379" s="534"/>
      <c r="AJ379" s="535"/>
      <c r="AK379" s="535"/>
      <c r="AL379" s="535"/>
      <c r="AM379" s="535"/>
      <c r="AN379" s="535"/>
      <c r="AO379" s="535"/>
      <c r="AP379" s="535"/>
      <c r="AQ379" s="535"/>
      <c r="AR379" s="535"/>
      <c r="AS379" s="536"/>
      <c r="AT379" s="756"/>
      <c r="AU379" s="757"/>
      <c r="AV379" s="757"/>
      <c r="AW379" s="757"/>
      <c r="AX379" s="757"/>
      <c r="AY379" s="757"/>
      <c r="AZ379" s="757"/>
      <c r="BA379" s="757"/>
      <c r="BB379" s="757"/>
      <c r="BC379" s="757"/>
      <c r="BD379" s="758"/>
    </row>
    <row r="380" spans="1:61" s="14" customFormat="1" ht="8.1" customHeight="1">
      <c r="O380" s="109"/>
      <c r="P380" s="761"/>
      <c r="Q380" s="761"/>
      <c r="R380" s="761"/>
      <c r="S380" s="762"/>
      <c r="T380" s="759" t="s">
        <v>434</v>
      </c>
      <c r="U380" s="759"/>
      <c r="V380" s="759"/>
      <c r="W380" s="759"/>
      <c r="X380" s="759"/>
      <c r="Y380" s="759"/>
      <c r="Z380" s="759"/>
      <c r="AA380" s="759"/>
      <c r="AB380" s="759"/>
      <c r="AC380" s="759"/>
      <c r="AD380" s="759"/>
      <c r="AE380" s="759"/>
      <c r="AF380" s="759"/>
      <c r="AG380" s="759"/>
      <c r="AH380" s="759"/>
      <c r="AI380" s="531">
        <v>124.62</v>
      </c>
      <c r="AJ380" s="532"/>
      <c r="AK380" s="532"/>
      <c r="AL380" s="532"/>
      <c r="AM380" s="532"/>
      <c r="AN380" s="532"/>
      <c r="AO380" s="532"/>
      <c r="AP380" s="532"/>
      <c r="AQ380" s="532"/>
      <c r="AR380" s="532"/>
      <c r="AS380" s="533"/>
      <c r="AT380" s="750"/>
      <c r="AU380" s="751"/>
      <c r="AV380" s="751"/>
      <c r="AW380" s="751"/>
      <c r="AX380" s="751"/>
      <c r="AY380" s="751"/>
      <c r="AZ380" s="751"/>
      <c r="BA380" s="751"/>
      <c r="BB380" s="751"/>
      <c r="BC380" s="751"/>
      <c r="BD380" s="752"/>
    </row>
    <row r="381" spans="1:61" s="14" customFormat="1" ht="8.1" customHeight="1">
      <c r="O381" s="109"/>
      <c r="P381" s="761"/>
      <c r="Q381" s="761"/>
      <c r="R381" s="761"/>
      <c r="S381" s="762"/>
      <c r="T381" s="759"/>
      <c r="U381" s="759"/>
      <c r="V381" s="759"/>
      <c r="W381" s="759"/>
      <c r="X381" s="759"/>
      <c r="Y381" s="759"/>
      <c r="Z381" s="759"/>
      <c r="AA381" s="759"/>
      <c r="AB381" s="759"/>
      <c r="AC381" s="759"/>
      <c r="AD381" s="759"/>
      <c r="AE381" s="759"/>
      <c r="AF381" s="759"/>
      <c r="AG381" s="759"/>
      <c r="AH381" s="759"/>
      <c r="AI381" s="502"/>
      <c r="AJ381" s="503"/>
      <c r="AK381" s="503"/>
      <c r="AL381" s="503"/>
      <c r="AM381" s="503"/>
      <c r="AN381" s="503"/>
      <c r="AO381" s="503"/>
      <c r="AP381" s="503"/>
      <c r="AQ381" s="503"/>
      <c r="AR381" s="503"/>
      <c r="AS381" s="504"/>
      <c r="AT381" s="753"/>
      <c r="AU381" s="754"/>
      <c r="AV381" s="754"/>
      <c r="AW381" s="754"/>
      <c r="AX381" s="754"/>
      <c r="AY381" s="754"/>
      <c r="AZ381" s="754"/>
      <c r="BA381" s="754"/>
      <c r="BB381" s="754"/>
      <c r="BC381" s="754"/>
      <c r="BD381" s="755"/>
    </row>
    <row r="382" spans="1:61" s="14" customFormat="1" ht="8.1" customHeight="1">
      <c r="O382" s="109"/>
      <c r="P382" s="761"/>
      <c r="Q382" s="761"/>
      <c r="R382" s="761"/>
      <c r="S382" s="762"/>
      <c r="T382" s="759"/>
      <c r="U382" s="759"/>
      <c r="V382" s="759"/>
      <c r="W382" s="759"/>
      <c r="X382" s="759"/>
      <c r="Y382" s="759"/>
      <c r="Z382" s="759"/>
      <c r="AA382" s="759"/>
      <c r="AB382" s="759"/>
      <c r="AC382" s="759"/>
      <c r="AD382" s="759"/>
      <c r="AE382" s="759"/>
      <c r="AF382" s="759"/>
      <c r="AG382" s="759"/>
      <c r="AH382" s="759"/>
      <c r="AI382" s="502"/>
      <c r="AJ382" s="503"/>
      <c r="AK382" s="503"/>
      <c r="AL382" s="503"/>
      <c r="AM382" s="503"/>
      <c r="AN382" s="503"/>
      <c r="AO382" s="503"/>
      <c r="AP382" s="503"/>
      <c r="AQ382" s="503"/>
      <c r="AR382" s="503"/>
      <c r="AS382" s="504"/>
      <c r="AT382" s="753"/>
      <c r="AU382" s="754"/>
      <c r="AV382" s="754"/>
      <c r="AW382" s="754"/>
      <c r="AX382" s="754"/>
      <c r="AY382" s="754"/>
      <c r="AZ382" s="754"/>
      <c r="BA382" s="754"/>
      <c r="BB382" s="754"/>
      <c r="BC382" s="754"/>
      <c r="BD382" s="755"/>
    </row>
    <row r="383" spans="1:61" s="14" customFormat="1" ht="10.5" customHeight="1">
      <c r="O383" s="109"/>
      <c r="P383" s="761"/>
      <c r="Q383" s="761"/>
      <c r="R383" s="761"/>
      <c r="S383" s="762"/>
      <c r="T383" s="759"/>
      <c r="U383" s="759"/>
      <c r="V383" s="759"/>
      <c r="W383" s="759"/>
      <c r="X383" s="759"/>
      <c r="Y383" s="759"/>
      <c r="Z383" s="759"/>
      <c r="AA383" s="759"/>
      <c r="AB383" s="759"/>
      <c r="AC383" s="759"/>
      <c r="AD383" s="759"/>
      <c r="AE383" s="759"/>
      <c r="AF383" s="759"/>
      <c r="AG383" s="759"/>
      <c r="AH383" s="759"/>
      <c r="AI383" s="534"/>
      <c r="AJ383" s="535"/>
      <c r="AK383" s="535"/>
      <c r="AL383" s="535"/>
      <c r="AM383" s="535"/>
      <c r="AN383" s="535"/>
      <c r="AO383" s="535"/>
      <c r="AP383" s="535"/>
      <c r="AQ383" s="535"/>
      <c r="AR383" s="535"/>
      <c r="AS383" s="536"/>
      <c r="AT383" s="756"/>
      <c r="AU383" s="757"/>
      <c r="AV383" s="757"/>
      <c r="AW383" s="757"/>
      <c r="AX383" s="757"/>
      <c r="AY383" s="757"/>
      <c r="AZ383" s="757"/>
      <c r="BA383" s="757"/>
      <c r="BB383" s="757"/>
      <c r="BC383" s="757"/>
      <c r="BD383" s="758"/>
    </row>
    <row r="384" spans="1:61" s="14" customFormat="1" ht="8.1" customHeight="1">
      <c r="O384" s="109"/>
      <c r="P384" s="498" t="s">
        <v>173</v>
      </c>
      <c r="Q384" s="498"/>
      <c r="R384" s="498"/>
      <c r="S384" s="499"/>
      <c r="T384" s="350" t="s">
        <v>167</v>
      </c>
      <c r="U384" s="350"/>
      <c r="V384" s="350"/>
      <c r="W384" s="350"/>
      <c r="X384" s="350"/>
      <c r="Y384" s="350"/>
      <c r="Z384" s="350"/>
      <c r="AA384" s="350"/>
      <c r="AB384" s="350"/>
      <c r="AC384" s="350"/>
      <c r="AD384" s="350"/>
      <c r="AE384" s="350"/>
      <c r="AF384" s="350"/>
      <c r="AG384" s="350"/>
      <c r="AH384" s="350"/>
      <c r="AI384" s="729">
        <f>AV335</f>
        <v>0</v>
      </c>
      <c r="AJ384" s="730"/>
      <c r="AK384" s="730"/>
      <c r="AL384" s="730"/>
      <c r="AM384" s="730"/>
      <c r="AN384" s="730"/>
      <c r="AO384" s="730"/>
      <c r="AP384" s="730"/>
      <c r="AQ384" s="730"/>
      <c r="AR384" s="730"/>
      <c r="AS384" s="731"/>
      <c r="AT384" s="531">
        <f>AV345+AV348</f>
        <v>0</v>
      </c>
      <c r="AU384" s="532"/>
      <c r="AV384" s="532"/>
      <c r="AW384" s="532"/>
      <c r="AX384" s="532"/>
      <c r="AY384" s="532"/>
      <c r="AZ384" s="532"/>
      <c r="BA384" s="532"/>
      <c r="BB384" s="532"/>
      <c r="BC384" s="532"/>
      <c r="BD384" s="533"/>
    </row>
    <row r="385" spans="1:59" s="14" customFormat="1" ht="8.1" customHeight="1">
      <c r="O385" s="109"/>
      <c r="P385" s="498"/>
      <c r="Q385" s="498"/>
      <c r="R385" s="498"/>
      <c r="S385" s="499"/>
      <c r="T385" s="350"/>
      <c r="U385" s="350"/>
      <c r="V385" s="350"/>
      <c r="W385" s="350"/>
      <c r="X385" s="350"/>
      <c r="Y385" s="350"/>
      <c r="Z385" s="350"/>
      <c r="AA385" s="350"/>
      <c r="AB385" s="350"/>
      <c r="AC385" s="350"/>
      <c r="AD385" s="350"/>
      <c r="AE385" s="350"/>
      <c r="AF385" s="350"/>
      <c r="AG385" s="350"/>
      <c r="AH385" s="350"/>
      <c r="AI385" s="732"/>
      <c r="AJ385" s="733"/>
      <c r="AK385" s="733"/>
      <c r="AL385" s="733"/>
      <c r="AM385" s="733"/>
      <c r="AN385" s="733"/>
      <c r="AO385" s="733"/>
      <c r="AP385" s="733"/>
      <c r="AQ385" s="733"/>
      <c r="AR385" s="733"/>
      <c r="AS385" s="734"/>
      <c r="AT385" s="502"/>
      <c r="AU385" s="503"/>
      <c r="AV385" s="503"/>
      <c r="AW385" s="503"/>
      <c r="AX385" s="503"/>
      <c r="AY385" s="503"/>
      <c r="AZ385" s="503"/>
      <c r="BA385" s="503"/>
      <c r="BB385" s="503"/>
      <c r="BC385" s="503"/>
      <c r="BD385" s="504"/>
    </row>
    <row r="386" spans="1:59" s="14" customFormat="1" ht="8.1" customHeight="1">
      <c r="O386" s="109"/>
      <c r="P386" s="498"/>
      <c r="Q386" s="498"/>
      <c r="R386" s="498"/>
      <c r="S386" s="499"/>
      <c r="T386" s="350"/>
      <c r="U386" s="350"/>
      <c r="V386" s="350"/>
      <c r="W386" s="350"/>
      <c r="X386" s="350"/>
      <c r="Y386" s="350"/>
      <c r="Z386" s="350"/>
      <c r="AA386" s="350"/>
      <c r="AB386" s="350"/>
      <c r="AC386" s="350"/>
      <c r="AD386" s="350"/>
      <c r="AE386" s="350"/>
      <c r="AF386" s="350"/>
      <c r="AG386" s="350"/>
      <c r="AH386" s="350"/>
      <c r="AI386" s="735"/>
      <c r="AJ386" s="736"/>
      <c r="AK386" s="736"/>
      <c r="AL386" s="736"/>
      <c r="AM386" s="736"/>
      <c r="AN386" s="736"/>
      <c r="AO386" s="736"/>
      <c r="AP386" s="736"/>
      <c r="AQ386" s="736"/>
      <c r="AR386" s="736"/>
      <c r="AS386" s="737"/>
      <c r="AT386" s="534"/>
      <c r="AU386" s="535"/>
      <c r="AV386" s="535"/>
      <c r="AW386" s="535"/>
      <c r="AX386" s="535"/>
      <c r="AY386" s="535"/>
      <c r="AZ386" s="535"/>
      <c r="BA386" s="535"/>
      <c r="BB386" s="535"/>
      <c r="BC386" s="535"/>
      <c r="BD386" s="536"/>
    </row>
    <row r="387" spans="1:59" s="14" customFormat="1" ht="8.1" customHeight="1">
      <c r="O387" s="498" t="s">
        <v>140</v>
      </c>
      <c r="P387" s="498"/>
      <c r="Q387" s="498"/>
      <c r="R387" s="498"/>
      <c r="S387" s="499"/>
      <c r="T387" s="334" t="s">
        <v>168</v>
      </c>
      <c r="U387" s="335"/>
      <c r="V387" s="335"/>
      <c r="W387" s="335"/>
      <c r="X387" s="335"/>
      <c r="Y387" s="335"/>
      <c r="Z387" s="335"/>
      <c r="AA387" s="335"/>
      <c r="AB387" s="335"/>
      <c r="AC387" s="335"/>
      <c r="AD387" s="335"/>
      <c r="AE387" s="335"/>
      <c r="AF387" s="335"/>
      <c r="AG387" s="335"/>
      <c r="AH387" s="336"/>
      <c r="AI387" s="741"/>
      <c r="AJ387" s="742"/>
      <c r="AK387" s="742"/>
      <c r="AL387" s="742"/>
      <c r="AM387" s="742"/>
      <c r="AN387" s="742"/>
      <c r="AO387" s="742"/>
      <c r="AP387" s="742"/>
      <c r="AQ387" s="742"/>
      <c r="AR387" s="742"/>
      <c r="AS387" s="743"/>
      <c r="AT387" s="531">
        <f>AI361</f>
        <v>0</v>
      </c>
      <c r="AU387" s="532"/>
      <c r="AV387" s="532"/>
      <c r="AW387" s="532"/>
      <c r="AX387" s="532"/>
      <c r="AY387" s="532"/>
      <c r="AZ387" s="532"/>
      <c r="BA387" s="532"/>
      <c r="BB387" s="532"/>
      <c r="BC387" s="532"/>
      <c r="BD387" s="533"/>
    </row>
    <row r="388" spans="1:59" s="14" customFormat="1" ht="8.1" customHeight="1">
      <c r="O388" s="498"/>
      <c r="P388" s="498"/>
      <c r="Q388" s="498"/>
      <c r="R388" s="498"/>
      <c r="S388" s="499"/>
      <c r="T388" s="334"/>
      <c r="U388" s="335"/>
      <c r="V388" s="335"/>
      <c r="W388" s="335"/>
      <c r="X388" s="335"/>
      <c r="Y388" s="335"/>
      <c r="Z388" s="335"/>
      <c r="AA388" s="335"/>
      <c r="AB388" s="335"/>
      <c r="AC388" s="335"/>
      <c r="AD388" s="335"/>
      <c r="AE388" s="335"/>
      <c r="AF388" s="335"/>
      <c r="AG388" s="335"/>
      <c r="AH388" s="336"/>
      <c r="AI388" s="744"/>
      <c r="AJ388" s="745"/>
      <c r="AK388" s="745"/>
      <c r="AL388" s="745"/>
      <c r="AM388" s="745"/>
      <c r="AN388" s="745"/>
      <c r="AO388" s="745"/>
      <c r="AP388" s="745"/>
      <c r="AQ388" s="745"/>
      <c r="AR388" s="745"/>
      <c r="AS388" s="746"/>
      <c r="AT388" s="502"/>
      <c r="AU388" s="503"/>
      <c r="AV388" s="503"/>
      <c r="AW388" s="503"/>
      <c r="AX388" s="503"/>
      <c r="AY388" s="503"/>
      <c r="AZ388" s="503"/>
      <c r="BA388" s="503"/>
      <c r="BB388" s="503"/>
      <c r="BC388" s="503"/>
      <c r="BD388" s="504"/>
    </row>
    <row r="389" spans="1:59" s="14" customFormat="1" ht="8.1" customHeight="1" thickBot="1">
      <c r="O389" s="498"/>
      <c r="P389" s="498"/>
      <c r="Q389" s="498"/>
      <c r="R389" s="498"/>
      <c r="S389" s="499"/>
      <c r="T389" s="337"/>
      <c r="U389" s="338"/>
      <c r="V389" s="338"/>
      <c r="W389" s="338"/>
      <c r="X389" s="338"/>
      <c r="Y389" s="338"/>
      <c r="Z389" s="338"/>
      <c r="AA389" s="338"/>
      <c r="AB389" s="338"/>
      <c r="AC389" s="338"/>
      <c r="AD389" s="338"/>
      <c r="AE389" s="338"/>
      <c r="AF389" s="338"/>
      <c r="AG389" s="338"/>
      <c r="AH389" s="339"/>
      <c r="AI389" s="747"/>
      <c r="AJ389" s="748"/>
      <c r="AK389" s="748"/>
      <c r="AL389" s="748"/>
      <c r="AM389" s="748"/>
      <c r="AN389" s="748"/>
      <c r="AO389" s="748"/>
      <c r="AP389" s="748"/>
      <c r="AQ389" s="748"/>
      <c r="AR389" s="748"/>
      <c r="AS389" s="749"/>
      <c r="AT389" s="505"/>
      <c r="AU389" s="506"/>
      <c r="AV389" s="506"/>
      <c r="AW389" s="506"/>
      <c r="AX389" s="506"/>
      <c r="AY389" s="506"/>
      <c r="AZ389" s="506"/>
      <c r="BA389" s="506"/>
      <c r="BB389" s="506"/>
      <c r="BC389" s="506"/>
      <c r="BD389" s="507"/>
    </row>
    <row r="390" spans="1:59" s="14" customFormat="1" ht="8.1" customHeight="1">
      <c r="O390" s="498" t="s">
        <v>175</v>
      </c>
      <c r="P390" s="498"/>
      <c r="Q390" s="498"/>
      <c r="R390" s="498"/>
      <c r="S390" s="499"/>
      <c r="T390" s="219" t="s">
        <v>169</v>
      </c>
      <c r="U390" s="220"/>
      <c r="V390" s="220"/>
      <c r="W390" s="220"/>
      <c r="X390" s="220"/>
      <c r="Y390" s="220"/>
      <c r="Z390" s="220"/>
      <c r="AA390" s="220"/>
      <c r="AB390" s="220"/>
      <c r="AC390" s="220"/>
      <c r="AD390" s="220"/>
      <c r="AE390" s="220"/>
      <c r="AF390" s="220"/>
      <c r="AG390" s="220"/>
      <c r="AH390" s="221"/>
      <c r="AI390" s="502">
        <f>AI374+AI377+AI380+AI384</f>
        <v>1062.3123076923077</v>
      </c>
      <c r="AJ390" s="503"/>
      <c r="AK390" s="503"/>
      <c r="AL390" s="503"/>
      <c r="AM390" s="503"/>
      <c r="AN390" s="503"/>
      <c r="AO390" s="503"/>
      <c r="AP390" s="503"/>
      <c r="AQ390" s="503"/>
      <c r="AR390" s="503"/>
      <c r="AS390" s="504"/>
      <c r="AT390" s="502">
        <f>(AT374+AT384)-AT387</f>
        <v>0</v>
      </c>
      <c r="AU390" s="503"/>
      <c r="AV390" s="503"/>
      <c r="AW390" s="503"/>
      <c r="AX390" s="503"/>
      <c r="AY390" s="503"/>
      <c r="AZ390" s="503"/>
      <c r="BA390" s="503"/>
      <c r="BB390" s="503"/>
      <c r="BC390" s="503"/>
      <c r="BD390" s="504"/>
    </row>
    <row r="391" spans="1:59" s="14" customFormat="1" ht="8.1" customHeight="1">
      <c r="O391" s="498"/>
      <c r="P391" s="498"/>
      <c r="Q391" s="498"/>
      <c r="R391" s="498"/>
      <c r="S391" s="499"/>
      <c r="T391" s="219"/>
      <c r="U391" s="220"/>
      <c r="V391" s="220"/>
      <c r="W391" s="220"/>
      <c r="X391" s="220"/>
      <c r="Y391" s="220"/>
      <c r="Z391" s="220"/>
      <c r="AA391" s="220"/>
      <c r="AB391" s="220"/>
      <c r="AC391" s="220"/>
      <c r="AD391" s="220"/>
      <c r="AE391" s="220"/>
      <c r="AF391" s="220"/>
      <c r="AG391" s="220"/>
      <c r="AH391" s="221"/>
      <c r="AI391" s="502"/>
      <c r="AJ391" s="503"/>
      <c r="AK391" s="503"/>
      <c r="AL391" s="503"/>
      <c r="AM391" s="503"/>
      <c r="AN391" s="503"/>
      <c r="AO391" s="503"/>
      <c r="AP391" s="503"/>
      <c r="AQ391" s="503"/>
      <c r="AR391" s="503"/>
      <c r="AS391" s="504"/>
      <c r="AT391" s="502"/>
      <c r="AU391" s="503"/>
      <c r="AV391" s="503"/>
      <c r="AW391" s="503"/>
      <c r="AX391" s="503"/>
      <c r="AY391" s="503"/>
      <c r="AZ391" s="503"/>
      <c r="BA391" s="503"/>
      <c r="BB391" s="503"/>
      <c r="BC391" s="503"/>
      <c r="BD391" s="504"/>
    </row>
    <row r="392" spans="1:59" s="14" customFormat="1" ht="8.1" customHeight="1">
      <c r="O392" s="498"/>
      <c r="P392" s="498"/>
      <c r="Q392" s="498"/>
      <c r="R392" s="498"/>
      <c r="S392" s="499"/>
      <c r="T392" s="219"/>
      <c r="U392" s="220"/>
      <c r="V392" s="220"/>
      <c r="W392" s="220"/>
      <c r="X392" s="220"/>
      <c r="Y392" s="220"/>
      <c r="Z392" s="220"/>
      <c r="AA392" s="220"/>
      <c r="AB392" s="220"/>
      <c r="AC392" s="220"/>
      <c r="AD392" s="220"/>
      <c r="AE392" s="220"/>
      <c r="AF392" s="220"/>
      <c r="AG392" s="220"/>
      <c r="AH392" s="221"/>
      <c r="AI392" s="502"/>
      <c r="AJ392" s="503"/>
      <c r="AK392" s="503"/>
      <c r="AL392" s="503"/>
      <c r="AM392" s="503"/>
      <c r="AN392" s="503"/>
      <c r="AO392" s="503"/>
      <c r="AP392" s="503"/>
      <c r="AQ392" s="503"/>
      <c r="AR392" s="503"/>
      <c r="AS392" s="504"/>
      <c r="AT392" s="502"/>
      <c r="AU392" s="503"/>
      <c r="AV392" s="503"/>
      <c r="AW392" s="503"/>
      <c r="AX392" s="503"/>
      <c r="AY392" s="503"/>
      <c r="AZ392" s="503"/>
      <c r="BA392" s="503"/>
      <c r="BB392" s="503"/>
      <c r="BC392" s="503"/>
      <c r="BD392" s="504"/>
    </row>
    <row r="393" spans="1:59" s="14" customFormat="1" ht="9.75" customHeight="1" thickBot="1">
      <c r="O393" s="498"/>
      <c r="P393" s="498"/>
      <c r="Q393" s="498"/>
      <c r="R393" s="498"/>
      <c r="S393" s="499"/>
      <c r="T393" s="522"/>
      <c r="U393" s="523"/>
      <c r="V393" s="523"/>
      <c r="W393" s="523"/>
      <c r="X393" s="523"/>
      <c r="Y393" s="523"/>
      <c r="Z393" s="523"/>
      <c r="AA393" s="523"/>
      <c r="AB393" s="523"/>
      <c r="AC393" s="523"/>
      <c r="AD393" s="523"/>
      <c r="AE393" s="523"/>
      <c r="AF393" s="523"/>
      <c r="AG393" s="523"/>
      <c r="AH393" s="524"/>
      <c r="AI393" s="505"/>
      <c r="AJ393" s="506"/>
      <c r="AK393" s="506"/>
      <c r="AL393" s="506"/>
      <c r="AM393" s="506"/>
      <c r="AN393" s="506"/>
      <c r="AO393" s="506"/>
      <c r="AP393" s="506"/>
      <c r="AQ393" s="506"/>
      <c r="AR393" s="506"/>
      <c r="AS393" s="507"/>
      <c r="AT393" s="505"/>
      <c r="AU393" s="506"/>
      <c r="AV393" s="506"/>
      <c r="AW393" s="506"/>
      <c r="AX393" s="506"/>
      <c r="AY393" s="506"/>
      <c r="AZ393" s="506"/>
      <c r="BA393" s="506"/>
      <c r="BB393" s="506"/>
      <c r="BC393" s="506"/>
      <c r="BD393" s="507"/>
    </row>
    <row r="394" spans="1:59" s="14" customFormat="1" ht="8.1" customHeight="1">
      <c r="D394" s="841" t="s">
        <v>176</v>
      </c>
      <c r="E394" s="842"/>
      <c r="F394" s="842"/>
      <c r="G394" s="842"/>
      <c r="H394" s="842"/>
      <c r="I394" s="842"/>
      <c r="J394" s="842"/>
      <c r="K394" s="842"/>
      <c r="L394" s="842"/>
      <c r="M394" s="842"/>
      <c r="N394" s="842"/>
      <c r="O394" s="842"/>
      <c r="P394" s="842"/>
      <c r="Q394" s="842"/>
      <c r="R394" s="842"/>
      <c r="S394" s="843"/>
      <c r="T394" s="219" t="s">
        <v>170</v>
      </c>
      <c r="U394" s="220"/>
      <c r="V394" s="220"/>
      <c r="W394" s="220"/>
      <c r="X394" s="220"/>
      <c r="Y394" s="220"/>
      <c r="Z394" s="220"/>
      <c r="AA394" s="220"/>
      <c r="AB394" s="220"/>
      <c r="AC394" s="220"/>
      <c r="AD394" s="220"/>
      <c r="AE394" s="220"/>
      <c r="AF394" s="220"/>
      <c r="AG394" s="220"/>
      <c r="AH394" s="221"/>
      <c r="AI394" s="720"/>
      <c r="AJ394" s="721"/>
      <c r="AK394" s="721"/>
      <c r="AL394" s="721"/>
      <c r="AM394" s="721"/>
      <c r="AN394" s="721"/>
      <c r="AO394" s="721"/>
      <c r="AP394" s="721"/>
      <c r="AQ394" s="721"/>
      <c r="AR394" s="721"/>
      <c r="AS394" s="722"/>
      <c r="AT394" s="720"/>
      <c r="AU394" s="721"/>
      <c r="AV394" s="721"/>
      <c r="AW394" s="721"/>
      <c r="AX394" s="721"/>
      <c r="AY394" s="721"/>
      <c r="AZ394" s="721"/>
      <c r="BA394" s="721"/>
      <c r="BB394" s="721"/>
      <c r="BC394" s="721"/>
      <c r="BD394" s="722"/>
    </row>
    <row r="395" spans="1:59" s="14" customFormat="1" ht="8.1" customHeight="1">
      <c r="D395" s="842"/>
      <c r="E395" s="842"/>
      <c r="F395" s="842"/>
      <c r="G395" s="842"/>
      <c r="H395" s="842"/>
      <c r="I395" s="842"/>
      <c r="J395" s="842"/>
      <c r="K395" s="842"/>
      <c r="L395" s="842"/>
      <c r="M395" s="842"/>
      <c r="N395" s="842"/>
      <c r="O395" s="842"/>
      <c r="P395" s="842"/>
      <c r="Q395" s="842"/>
      <c r="R395" s="842"/>
      <c r="S395" s="843"/>
      <c r="T395" s="219"/>
      <c r="U395" s="220"/>
      <c r="V395" s="220"/>
      <c r="W395" s="220"/>
      <c r="X395" s="220"/>
      <c r="Y395" s="220"/>
      <c r="Z395" s="220"/>
      <c r="AA395" s="220"/>
      <c r="AB395" s="220"/>
      <c r="AC395" s="220"/>
      <c r="AD395" s="220"/>
      <c r="AE395" s="220"/>
      <c r="AF395" s="220"/>
      <c r="AG395" s="220"/>
      <c r="AH395" s="221"/>
      <c r="AI395" s="723"/>
      <c r="AJ395" s="724"/>
      <c r="AK395" s="724"/>
      <c r="AL395" s="724"/>
      <c r="AM395" s="724"/>
      <c r="AN395" s="724"/>
      <c r="AO395" s="724"/>
      <c r="AP395" s="724"/>
      <c r="AQ395" s="724"/>
      <c r="AR395" s="724"/>
      <c r="AS395" s="725"/>
      <c r="AT395" s="723"/>
      <c r="AU395" s="724"/>
      <c r="AV395" s="724"/>
      <c r="AW395" s="724"/>
      <c r="AX395" s="724"/>
      <c r="AY395" s="724"/>
      <c r="AZ395" s="724"/>
      <c r="BA395" s="724"/>
      <c r="BB395" s="724"/>
      <c r="BC395" s="724"/>
      <c r="BD395" s="725"/>
    </row>
    <row r="396" spans="1:59" s="14" customFormat="1" ht="8.1" customHeight="1">
      <c r="D396" s="842"/>
      <c r="E396" s="842"/>
      <c r="F396" s="842"/>
      <c r="G396" s="842"/>
      <c r="H396" s="842"/>
      <c r="I396" s="842"/>
      <c r="J396" s="842"/>
      <c r="K396" s="842"/>
      <c r="L396" s="842"/>
      <c r="M396" s="842"/>
      <c r="N396" s="842"/>
      <c r="O396" s="842"/>
      <c r="P396" s="842"/>
      <c r="Q396" s="842"/>
      <c r="R396" s="842"/>
      <c r="S396" s="843"/>
      <c r="T396" s="219"/>
      <c r="U396" s="220"/>
      <c r="V396" s="220"/>
      <c r="W396" s="220"/>
      <c r="X396" s="220"/>
      <c r="Y396" s="220"/>
      <c r="Z396" s="220"/>
      <c r="AA396" s="220"/>
      <c r="AB396" s="220"/>
      <c r="AC396" s="220"/>
      <c r="AD396" s="220"/>
      <c r="AE396" s="220"/>
      <c r="AF396" s="220"/>
      <c r="AG396" s="220"/>
      <c r="AH396" s="221"/>
      <c r="AI396" s="723"/>
      <c r="AJ396" s="724"/>
      <c r="AK396" s="724"/>
      <c r="AL396" s="724"/>
      <c r="AM396" s="724"/>
      <c r="AN396" s="724"/>
      <c r="AO396" s="724"/>
      <c r="AP396" s="724"/>
      <c r="AQ396" s="724"/>
      <c r="AR396" s="724"/>
      <c r="AS396" s="725"/>
      <c r="AT396" s="723"/>
      <c r="AU396" s="724"/>
      <c r="AV396" s="724"/>
      <c r="AW396" s="724"/>
      <c r="AX396" s="724"/>
      <c r="AY396" s="724"/>
      <c r="AZ396" s="724"/>
      <c r="BA396" s="724"/>
      <c r="BB396" s="724"/>
      <c r="BC396" s="724"/>
      <c r="BD396" s="725"/>
    </row>
    <row r="397" spans="1:59" s="14" customFormat="1" ht="9" customHeight="1">
      <c r="D397" s="842"/>
      <c r="E397" s="842"/>
      <c r="F397" s="842"/>
      <c r="G397" s="842"/>
      <c r="H397" s="842"/>
      <c r="I397" s="842"/>
      <c r="J397" s="842"/>
      <c r="K397" s="842"/>
      <c r="L397" s="842"/>
      <c r="M397" s="842"/>
      <c r="N397" s="842"/>
      <c r="O397" s="842"/>
      <c r="P397" s="842"/>
      <c r="Q397" s="842"/>
      <c r="R397" s="842"/>
      <c r="S397" s="843"/>
      <c r="T397" s="222"/>
      <c r="U397" s="223"/>
      <c r="V397" s="223"/>
      <c r="W397" s="223"/>
      <c r="X397" s="223"/>
      <c r="Y397" s="223"/>
      <c r="Z397" s="223"/>
      <c r="AA397" s="223"/>
      <c r="AB397" s="223"/>
      <c r="AC397" s="223"/>
      <c r="AD397" s="223"/>
      <c r="AE397" s="223"/>
      <c r="AF397" s="223"/>
      <c r="AG397" s="223"/>
      <c r="AH397" s="224"/>
      <c r="AI397" s="726"/>
      <c r="AJ397" s="727"/>
      <c r="AK397" s="727"/>
      <c r="AL397" s="727"/>
      <c r="AM397" s="727"/>
      <c r="AN397" s="727"/>
      <c r="AO397" s="727"/>
      <c r="AP397" s="727"/>
      <c r="AQ397" s="727"/>
      <c r="AR397" s="727"/>
      <c r="AS397" s="728"/>
      <c r="AT397" s="726"/>
      <c r="AU397" s="727"/>
      <c r="AV397" s="727"/>
      <c r="AW397" s="727"/>
      <c r="AX397" s="727"/>
      <c r="AY397" s="727"/>
      <c r="AZ397" s="727"/>
      <c r="BA397" s="727"/>
      <c r="BB397" s="727"/>
      <c r="BC397" s="727"/>
      <c r="BD397" s="728"/>
    </row>
    <row r="398" spans="1:59" s="14" customFormat="1" ht="8.1" customHeight="1"/>
    <row r="399" spans="1:59" s="26" customFormat="1" ht="8.1" customHeight="1">
      <c r="A399" s="278" t="s">
        <v>171</v>
      </c>
      <c r="B399" s="278"/>
      <c r="C399" s="278"/>
      <c r="D399" s="278"/>
      <c r="E399" s="278"/>
      <c r="F399" s="278"/>
      <c r="G399" s="278"/>
      <c r="H399" s="278"/>
      <c r="I399" s="278"/>
      <c r="J399" s="278"/>
      <c r="K399" s="278"/>
      <c r="L399" s="278"/>
      <c r="M399" s="278"/>
      <c r="N399" s="278"/>
      <c r="O399" s="278"/>
      <c r="P399" s="278"/>
      <c r="Q399" s="278"/>
      <c r="R399" s="278"/>
      <c r="S399" s="278"/>
      <c r="T399" s="278" t="s">
        <v>164</v>
      </c>
      <c r="U399" s="278"/>
      <c r="V399" s="278"/>
      <c r="W399" s="278"/>
      <c r="X399" s="278"/>
      <c r="Y399" s="278"/>
      <c r="Z399" s="278"/>
      <c r="AA399" s="278"/>
      <c r="AB399" s="278"/>
      <c r="AC399" s="278"/>
      <c r="AD399" s="278"/>
      <c r="AE399" s="278"/>
      <c r="AF399" s="278"/>
      <c r="AG399" s="278"/>
      <c r="AH399" s="278"/>
      <c r="AI399" s="278"/>
      <c r="AJ399" s="278"/>
      <c r="AK399" s="278"/>
      <c r="AL399" s="278"/>
      <c r="AM399" s="278"/>
      <c r="AN399" s="278"/>
      <c r="AO399" s="278"/>
      <c r="AP399" s="278"/>
      <c r="AQ399" s="278"/>
      <c r="AR399" s="278"/>
      <c r="AS399" s="278"/>
      <c r="AT399" s="278"/>
      <c r="AU399" s="278"/>
      <c r="AV399" s="278"/>
      <c r="AW399" s="278"/>
      <c r="AX399" s="278"/>
      <c r="AY399" s="278"/>
      <c r="AZ399" s="278"/>
      <c r="BA399" s="278"/>
      <c r="BB399" s="278"/>
      <c r="BC399" s="278"/>
      <c r="BD399" s="278"/>
      <c r="BE399" s="278"/>
      <c r="BF399" s="278"/>
      <c r="BG399" s="278"/>
    </row>
    <row r="400" spans="1:59" s="26" customFormat="1" ht="8.1" customHeight="1">
      <c r="A400" s="278"/>
      <c r="B400" s="278"/>
      <c r="C400" s="278"/>
      <c r="D400" s="278"/>
      <c r="E400" s="278"/>
      <c r="F400" s="278"/>
      <c r="G400" s="278"/>
      <c r="H400" s="278"/>
      <c r="I400" s="278"/>
      <c r="J400" s="278"/>
      <c r="K400" s="278"/>
      <c r="L400" s="278"/>
      <c r="M400" s="278"/>
      <c r="N400" s="278"/>
      <c r="O400" s="278"/>
      <c r="P400" s="278"/>
      <c r="Q400" s="278"/>
      <c r="R400" s="278"/>
      <c r="S400" s="278"/>
      <c r="T400" s="278"/>
      <c r="U400" s="278"/>
      <c r="V400" s="278"/>
      <c r="W400" s="278"/>
      <c r="X400" s="278"/>
      <c r="Y400" s="278"/>
      <c r="Z400" s="278"/>
      <c r="AA400" s="278"/>
      <c r="AB400" s="278"/>
      <c r="AC400" s="278"/>
      <c r="AD400" s="278"/>
      <c r="AE400" s="278"/>
      <c r="AF400" s="278"/>
      <c r="AG400" s="278"/>
      <c r="AH400" s="278"/>
      <c r="AI400" s="278"/>
      <c r="AJ400" s="278"/>
      <c r="AK400" s="278"/>
      <c r="AL400" s="278"/>
      <c r="AM400" s="278"/>
      <c r="AN400" s="278"/>
      <c r="AO400" s="278"/>
      <c r="AP400" s="278"/>
      <c r="AQ400" s="278"/>
      <c r="AR400" s="278"/>
      <c r="AS400" s="278"/>
      <c r="AT400" s="278"/>
      <c r="AU400" s="278"/>
      <c r="AV400" s="278"/>
      <c r="AW400" s="278"/>
      <c r="AX400" s="278"/>
      <c r="AY400" s="278"/>
      <c r="AZ400" s="278"/>
      <c r="BA400" s="278"/>
      <c r="BB400" s="278"/>
      <c r="BC400" s="278"/>
      <c r="BD400" s="278"/>
      <c r="BE400" s="278"/>
      <c r="BF400" s="278"/>
      <c r="BG400" s="278"/>
    </row>
    <row r="401" spans="15:56" s="14" customFormat="1" ht="8.1" customHeight="1">
      <c r="AI401" s="514" t="s">
        <v>126</v>
      </c>
      <c r="AJ401" s="515"/>
      <c r="AK401" s="515"/>
      <c r="AL401" s="515"/>
      <c r="AM401" s="515"/>
      <c r="AN401" s="515"/>
      <c r="AO401" s="515"/>
      <c r="AP401" s="515"/>
      <c r="AQ401" s="515"/>
      <c r="AR401" s="515"/>
      <c r="AS401" s="516"/>
      <c r="AT401" s="514" t="s">
        <v>127</v>
      </c>
      <c r="AU401" s="515"/>
      <c r="AV401" s="515"/>
      <c r="AW401" s="515"/>
      <c r="AX401" s="515"/>
      <c r="AY401" s="515"/>
      <c r="AZ401" s="515"/>
      <c r="BA401" s="515"/>
      <c r="BB401" s="515"/>
      <c r="BC401" s="515"/>
      <c r="BD401" s="516"/>
    </row>
    <row r="402" spans="15:56" s="14" customFormat="1" ht="8.1" customHeight="1">
      <c r="AI402" s="517"/>
      <c r="AJ402" s="518"/>
      <c r="AK402" s="518"/>
      <c r="AL402" s="518"/>
      <c r="AM402" s="518"/>
      <c r="AN402" s="518"/>
      <c r="AO402" s="518"/>
      <c r="AP402" s="518"/>
      <c r="AQ402" s="518"/>
      <c r="AR402" s="518"/>
      <c r="AS402" s="519"/>
      <c r="AT402" s="517"/>
      <c r="AU402" s="518"/>
      <c r="AV402" s="518"/>
      <c r="AW402" s="518"/>
      <c r="AX402" s="518"/>
      <c r="AY402" s="518"/>
      <c r="AZ402" s="518"/>
      <c r="BA402" s="518"/>
      <c r="BB402" s="518"/>
      <c r="BC402" s="518"/>
      <c r="BD402" s="519"/>
    </row>
    <row r="403" spans="15:56" s="14" customFormat="1" ht="8.1" customHeight="1">
      <c r="AI403" s="517"/>
      <c r="AJ403" s="518"/>
      <c r="AK403" s="518"/>
      <c r="AL403" s="518"/>
      <c r="AM403" s="518"/>
      <c r="AN403" s="518"/>
      <c r="AO403" s="518"/>
      <c r="AP403" s="518"/>
      <c r="AQ403" s="518"/>
      <c r="AR403" s="518"/>
      <c r="AS403" s="519"/>
      <c r="AT403" s="517"/>
      <c r="AU403" s="518"/>
      <c r="AV403" s="518"/>
      <c r="AW403" s="518"/>
      <c r="AX403" s="518"/>
      <c r="AY403" s="518"/>
      <c r="AZ403" s="518"/>
      <c r="BA403" s="518"/>
      <c r="BB403" s="518"/>
      <c r="BC403" s="518"/>
      <c r="BD403" s="519"/>
    </row>
    <row r="404" spans="15:56" s="14" customFormat="1" ht="8.1" customHeight="1">
      <c r="P404" s="43"/>
      <c r="Q404" s="44"/>
      <c r="R404" s="44"/>
      <c r="S404" s="45"/>
      <c r="T404" s="268" t="s">
        <v>165</v>
      </c>
      <c r="U404" s="268"/>
      <c r="V404" s="268"/>
      <c r="W404" s="268"/>
      <c r="X404" s="268"/>
      <c r="Y404" s="268"/>
      <c r="Z404" s="268"/>
      <c r="AA404" s="268"/>
      <c r="AB404" s="268"/>
      <c r="AC404" s="268"/>
      <c r="AD404" s="268"/>
      <c r="AE404" s="268"/>
      <c r="AF404" s="268"/>
      <c r="AG404" s="268"/>
      <c r="AH404" s="268"/>
      <c r="AI404" s="531">
        <f>AV300</f>
        <v>937.69230769230774</v>
      </c>
      <c r="AJ404" s="532"/>
      <c r="AK404" s="532"/>
      <c r="AL404" s="532"/>
      <c r="AM404" s="532"/>
      <c r="AN404" s="532"/>
      <c r="AO404" s="532"/>
      <c r="AP404" s="532"/>
      <c r="AQ404" s="532"/>
      <c r="AR404" s="532"/>
      <c r="AS404" s="533"/>
      <c r="AT404" s="532">
        <f>AV312</f>
        <v>0</v>
      </c>
      <c r="AU404" s="532"/>
      <c r="AV404" s="532"/>
      <c r="AW404" s="532"/>
      <c r="AX404" s="532"/>
      <c r="AY404" s="532"/>
      <c r="AZ404" s="532"/>
      <c r="BA404" s="532"/>
      <c r="BB404" s="532"/>
      <c r="BC404" s="532"/>
      <c r="BD404" s="533"/>
    </row>
    <row r="405" spans="15:56" s="14" customFormat="1" ht="8.1" customHeight="1">
      <c r="P405" s="44"/>
      <c r="Q405" s="44"/>
      <c r="R405" s="44"/>
      <c r="S405" s="45"/>
      <c r="T405" s="268"/>
      <c r="U405" s="268"/>
      <c r="V405" s="268"/>
      <c r="W405" s="268"/>
      <c r="X405" s="268"/>
      <c r="Y405" s="268"/>
      <c r="Z405" s="268"/>
      <c r="AA405" s="268"/>
      <c r="AB405" s="268"/>
      <c r="AC405" s="268"/>
      <c r="AD405" s="268"/>
      <c r="AE405" s="268"/>
      <c r="AF405" s="268"/>
      <c r="AG405" s="268"/>
      <c r="AH405" s="268"/>
      <c r="AI405" s="502"/>
      <c r="AJ405" s="503"/>
      <c r="AK405" s="503"/>
      <c r="AL405" s="503"/>
      <c r="AM405" s="503"/>
      <c r="AN405" s="503"/>
      <c r="AO405" s="503"/>
      <c r="AP405" s="503"/>
      <c r="AQ405" s="503"/>
      <c r="AR405" s="503"/>
      <c r="AS405" s="504"/>
      <c r="AT405" s="503"/>
      <c r="AU405" s="503"/>
      <c r="AV405" s="503"/>
      <c r="AW405" s="503"/>
      <c r="AX405" s="503"/>
      <c r="AY405" s="503"/>
      <c r="AZ405" s="503"/>
      <c r="BA405" s="503"/>
      <c r="BB405" s="503"/>
      <c r="BC405" s="503"/>
      <c r="BD405" s="504"/>
    </row>
    <row r="406" spans="15:56" s="14" customFormat="1" ht="8.1" customHeight="1">
      <c r="P406" s="44"/>
      <c r="Q406" s="44"/>
      <c r="R406" s="44"/>
      <c r="S406" s="45"/>
      <c r="T406" s="268"/>
      <c r="U406" s="268"/>
      <c r="V406" s="268"/>
      <c r="W406" s="268"/>
      <c r="X406" s="268"/>
      <c r="Y406" s="268"/>
      <c r="Z406" s="268"/>
      <c r="AA406" s="268"/>
      <c r="AB406" s="268"/>
      <c r="AC406" s="268"/>
      <c r="AD406" s="268"/>
      <c r="AE406" s="268"/>
      <c r="AF406" s="268"/>
      <c r="AG406" s="268"/>
      <c r="AH406" s="268"/>
      <c r="AI406" s="534"/>
      <c r="AJ406" s="535"/>
      <c r="AK406" s="535"/>
      <c r="AL406" s="535"/>
      <c r="AM406" s="535"/>
      <c r="AN406" s="535"/>
      <c r="AO406" s="535"/>
      <c r="AP406" s="535"/>
      <c r="AQ406" s="535"/>
      <c r="AR406" s="535"/>
      <c r="AS406" s="536"/>
      <c r="AT406" s="535"/>
      <c r="AU406" s="535"/>
      <c r="AV406" s="535"/>
      <c r="AW406" s="535"/>
      <c r="AX406" s="535"/>
      <c r="AY406" s="535"/>
      <c r="AZ406" s="535"/>
      <c r="BA406" s="535"/>
      <c r="BB406" s="535"/>
      <c r="BC406" s="535"/>
      <c r="BD406" s="536"/>
    </row>
    <row r="407" spans="15:56" s="14" customFormat="1" ht="8.1" customHeight="1">
      <c r="P407" s="44"/>
      <c r="Q407" s="44"/>
      <c r="R407" s="44"/>
      <c r="S407" s="45"/>
      <c r="T407" s="525" t="s">
        <v>166</v>
      </c>
      <c r="U407" s="525"/>
      <c r="V407" s="525"/>
      <c r="W407" s="525"/>
      <c r="X407" s="525"/>
      <c r="Y407" s="525"/>
      <c r="Z407" s="525"/>
      <c r="AA407" s="525"/>
      <c r="AB407" s="525"/>
      <c r="AC407" s="525"/>
      <c r="AD407" s="525"/>
      <c r="AE407" s="525"/>
      <c r="AF407" s="525"/>
      <c r="AG407" s="525"/>
      <c r="AH407" s="525"/>
      <c r="AI407" s="744"/>
      <c r="AJ407" s="745"/>
      <c r="AK407" s="745"/>
      <c r="AL407" s="745"/>
      <c r="AM407" s="745"/>
      <c r="AN407" s="745"/>
      <c r="AO407" s="745"/>
      <c r="AP407" s="745"/>
      <c r="AQ407" s="745"/>
      <c r="AR407" s="745"/>
      <c r="AS407" s="746"/>
      <c r="AT407" s="741"/>
      <c r="AU407" s="742"/>
      <c r="AV407" s="742"/>
      <c r="AW407" s="742"/>
      <c r="AX407" s="742"/>
      <c r="AY407" s="742"/>
      <c r="AZ407" s="742"/>
      <c r="BA407" s="742"/>
      <c r="BB407" s="742"/>
      <c r="BC407" s="742"/>
      <c r="BD407" s="743"/>
    </row>
    <row r="408" spans="15:56" s="14" customFormat="1" ht="8.1" customHeight="1">
      <c r="P408" s="44"/>
      <c r="Q408" s="44"/>
      <c r="R408" s="44"/>
      <c r="S408" s="45"/>
      <c r="T408" s="525"/>
      <c r="U408" s="525"/>
      <c r="V408" s="525"/>
      <c r="W408" s="525"/>
      <c r="X408" s="525"/>
      <c r="Y408" s="525"/>
      <c r="Z408" s="525"/>
      <c r="AA408" s="525"/>
      <c r="AB408" s="525"/>
      <c r="AC408" s="525"/>
      <c r="AD408" s="525"/>
      <c r="AE408" s="525"/>
      <c r="AF408" s="525"/>
      <c r="AG408" s="525"/>
      <c r="AH408" s="525"/>
      <c r="AI408" s="744"/>
      <c r="AJ408" s="745"/>
      <c r="AK408" s="745"/>
      <c r="AL408" s="745"/>
      <c r="AM408" s="745"/>
      <c r="AN408" s="745"/>
      <c r="AO408" s="745"/>
      <c r="AP408" s="745"/>
      <c r="AQ408" s="745"/>
      <c r="AR408" s="745"/>
      <c r="AS408" s="746"/>
      <c r="AT408" s="744"/>
      <c r="AU408" s="745"/>
      <c r="AV408" s="745"/>
      <c r="AW408" s="745"/>
      <c r="AX408" s="745"/>
      <c r="AY408" s="745"/>
      <c r="AZ408" s="745"/>
      <c r="BA408" s="745"/>
      <c r="BB408" s="745"/>
      <c r="BC408" s="745"/>
      <c r="BD408" s="746"/>
    </row>
    <row r="409" spans="15:56" s="14" customFormat="1" ht="8.1" customHeight="1">
      <c r="P409" s="44"/>
      <c r="Q409" s="44"/>
      <c r="R409" s="44"/>
      <c r="S409" s="45"/>
      <c r="T409" s="525"/>
      <c r="U409" s="525"/>
      <c r="V409" s="525"/>
      <c r="W409" s="525"/>
      <c r="X409" s="525"/>
      <c r="Y409" s="525"/>
      <c r="Z409" s="525"/>
      <c r="AA409" s="525"/>
      <c r="AB409" s="525"/>
      <c r="AC409" s="525"/>
      <c r="AD409" s="525"/>
      <c r="AE409" s="525"/>
      <c r="AF409" s="525"/>
      <c r="AG409" s="525"/>
      <c r="AH409" s="525"/>
      <c r="AI409" s="775"/>
      <c r="AJ409" s="776"/>
      <c r="AK409" s="776"/>
      <c r="AL409" s="776"/>
      <c r="AM409" s="776"/>
      <c r="AN409" s="776"/>
      <c r="AO409" s="776"/>
      <c r="AP409" s="776"/>
      <c r="AQ409" s="776"/>
      <c r="AR409" s="776"/>
      <c r="AS409" s="777"/>
      <c r="AT409" s="775"/>
      <c r="AU409" s="776"/>
      <c r="AV409" s="776"/>
      <c r="AW409" s="776"/>
      <c r="AX409" s="776"/>
      <c r="AY409" s="776"/>
      <c r="AZ409" s="776"/>
      <c r="BA409" s="776"/>
      <c r="BB409" s="776"/>
      <c r="BC409" s="776"/>
      <c r="BD409" s="777"/>
    </row>
    <row r="410" spans="15:56" s="14" customFormat="1" ht="8.1" customHeight="1">
      <c r="O410" s="109"/>
      <c r="P410" s="498" t="s">
        <v>173</v>
      </c>
      <c r="Q410" s="498"/>
      <c r="R410" s="498"/>
      <c r="S410" s="499"/>
      <c r="T410" s="759" t="s">
        <v>434</v>
      </c>
      <c r="U410" s="759"/>
      <c r="V410" s="759"/>
      <c r="W410" s="759"/>
      <c r="X410" s="759"/>
      <c r="Y410" s="759"/>
      <c r="Z410" s="759"/>
      <c r="AA410" s="759"/>
      <c r="AB410" s="759"/>
      <c r="AC410" s="759"/>
      <c r="AD410" s="759"/>
      <c r="AE410" s="759"/>
      <c r="AF410" s="759"/>
      <c r="AG410" s="759"/>
      <c r="AH410" s="759"/>
      <c r="AI410" s="531">
        <v>124.62</v>
      </c>
      <c r="AJ410" s="532"/>
      <c r="AK410" s="532"/>
      <c r="AL410" s="532"/>
      <c r="AM410" s="532"/>
      <c r="AN410" s="532"/>
      <c r="AO410" s="532"/>
      <c r="AP410" s="532"/>
      <c r="AQ410" s="532"/>
      <c r="AR410" s="532"/>
      <c r="AS410" s="533"/>
      <c r="AT410" s="741"/>
      <c r="AU410" s="742"/>
      <c r="AV410" s="742"/>
      <c r="AW410" s="742"/>
      <c r="AX410" s="742"/>
      <c r="AY410" s="742"/>
      <c r="AZ410" s="742"/>
      <c r="BA410" s="742"/>
      <c r="BB410" s="742"/>
      <c r="BC410" s="742"/>
      <c r="BD410" s="743"/>
    </row>
    <row r="411" spans="15:56" s="14" customFormat="1" ht="8.1" customHeight="1">
      <c r="O411" s="109"/>
      <c r="P411" s="498"/>
      <c r="Q411" s="498"/>
      <c r="R411" s="498"/>
      <c r="S411" s="499"/>
      <c r="T411" s="759"/>
      <c r="U411" s="759"/>
      <c r="V411" s="759"/>
      <c r="W411" s="759"/>
      <c r="X411" s="759"/>
      <c r="Y411" s="759"/>
      <c r="Z411" s="759"/>
      <c r="AA411" s="759"/>
      <c r="AB411" s="759"/>
      <c r="AC411" s="759"/>
      <c r="AD411" s="759"/>
      <c r="AE411" s="759"/>
      <c r="AF411" s="759"/>
      <c r="AG411" s="759"/>
      <c r="AH411" s="759"/>
      <c r="AI411" s="502"/>
      <c r="AJ411" s="503"/>
      <c r="AK411" s="503"/>
      <c r="AL411" s="503"/>
      <c r="AM411" s="503"/>
      <c r="AN411" s="503"/>
      <c r="AO411" s="503"/>
      <c r="AP411" s="503"/>
      <c r="AQ411" s="503"/>
      <c r="AR411" s="503"/>
      <c r="AS411" s="504"/>
      <c r="AT411" s="744"/>
      <c r="AU411" s="745"/>
      <c r="AV411" s="745"/>
      <c r="AW411" s="745"/>
      <c r="AX411" s="745"/>
      <c r="AY411" s="745"/>
      <c r="AZ411" s="745"/>
      <c r="BA411" s="745"/>
      <c r="BB411" s="745"/>
      <c r="BC411" s="745"/>
      <c r="BD411" s="746"/>
    </row>
    <row r="412" spans="15:56" s="14" customFormat="1" ht="8.1" customHeight="1">
      <c r="O412" s="109"/>
      <c r="P412" s="498"/>
      <c r="Q412" s="498"/>
      <c r="R412" s="498"/>
      <c r="S412" s="499"/>
      <c r="T412" s="759"/>
      <c r="U412" s="759"/>
      <c r="V412" s="759"/>
      <c r="W412" s="759"/>
      <c r="X412" s="759"/>
      <c r="Y412" s="759"/>
      <c r="Z412" s="759"/>
      <c r="AA412" s="759"/>
      <c r="AB412" s="759"/>
      <c r="AC412" s="759"/>
      <c r="AD412" s="759"/>
      <c r="AE412" s="759"/>
      <c r="AF412" s="759"/>
      <c r="AG412" s="759"/>
      <c r="AH412" s="759"/>
      <c r="AI412" s="502"/>
      <c r="AJ412" s="503"/>
      <c r="AK412" s="503"/>
      <c r="AL412" s="503"/>
      <c r="AM412" s="503"/>
      <c r="AN412" s="503"/>
      <c r="AO412" s="503"/>
      <c r="AP412" s="503"/>
      <c r="AQ412" s="503"/>
      <c r="AR412" s="503"/>
      <c r="AS412" s="504"/>
      <c r="AT412" s="744"/>
      <c r="AU412" s="745"/>
      <c r="AV412" s="745"/>
      <c r="AW412" s="745"/>
      <c r="AX412" s="745"/>
      <c r="AY412" s="745"/>
      <c r="AZ412" s="745"/>
      <c r="BA412" s="745"/>
      <c r="BB412" s="745"/>
      <c r="BC412" s="745"/>
      <c r="BD412" s="746"/>
    </row>
    <row r="413" spans="15:56" s="14" customFormat="1" ht="10.5" customHeight="1">
      <c r="O413" s="109"/>
      <c r="P413" s="498"/>
      <c r="Q413" s="498"/>
      <c r="R413" s="498"/>
      <c r="S413" s="499"/>
      <c r="T413" s="759"/>
      <c r="U413" s="759"/>
      <c r="V413" s="759"/>
      <c r="W413" s="759"/>
      <c r="X413" s="759"/>
      <c r="Y413" s="759"/>
      <c r="Z413" s="759"/>
      <c r="AA413" s="759"/>
      <c r="AB413" s="759"/>
      <c r="AC413" s="759"/>
      <c r="AD413" s="759"/>
      <c r="AE413" s="759"/>
      <c r="AF413" s="759"/>
      <c r="AG413" s="759"/>
      <c r="AH413" s="759"/>
      <c r="AI413" s="534"/>
      <c r="AJ413" s="535"/>
      <c r="AK413" s="535"/>
      <c r="AL413" s="535"/>
      <c r="AM413" s="535"/>
      <c r="AN413" s="535"/>
      <c r="AO413" s="535"/>
      <c r="AP413" s="535"/>
      <c r="AQ413" s="535"/>
      <c r="AR413" s="535"/>
      <c r="AS413" s="536"/>
      <c r="AT413" s="775"/>
      <c r="AU413" s="776"/>
      <c r="AV413" s="776"/>
      <c r="AW413" s="776"/>
      <c r="AX413" s="776"/>
      <c r="AY413" s="776"/>
      <c r="AZ413" s="776"/>
      <c r="BA413" s="776"/>
      <c r="BB413" s="776"/>
      <c r="BC413" s="776"/>
      <c r="BD413" s="777"/>
    </row>
    <row r="414" spans="15:56" s="14" customFormat="1" ht="8.1" customHeight="1">
      <c r="O414" s="174"/>
      <c r="P414" s="498" t="s">
        <v>173</v>
      </c>
      <c r="Q414" s="498"/>
      <c r="R414" s="498"/>
      <c r="S414" s="499"/>
      <c r="T414" s="350" t="s">
        <v>167</v>
      </c>
      <c r="U414" s="350"/>
      <c r="V414" s="350"/>
      <c r="W414" s="350"/>
      <c r="X414" s="350"/>
      <c r="Y414" s="350"/>
      <c r="Z414" s="350"/>
      <c r="AA414" s="350"/>
      <c r="AB414" s="350"/>
      <c r="AC414" s="350"/>
      <c r="AD414" s="350"/>
      <c r="AE414" s="350"/>
      <c r="AF414" s="350"/>
      <c r="AG414" s="350"/>
      <c r="AH414" s="350"/>
      <c r="AI414" s="741"/>
      <c r="AJ414" s="742"/>
      <c r="AK414" s="742"/>
      <c r="AL414" s="742"/>
      <c r="AM414" s="742"/>
      <c r="AN414" s="742"/>
      <c r="AO414" s="742"/>
      <c r="AP414" s="742"/>
      <c r="AQ414" s="742"/>
      <c r="AR414" s="742"/>
      <c r="AS414" s="743"/>
      <c r="AT414" s="531">
        <f>AV342</f>
        <v>0</v>
      </c>
      <c r="AU414" s="532"/>
      <c r="AV414" s="532"/>
      <c r="AW414" s="532"/>
      <c r="AX414" s="532"/>
      <c r="AY414" s="532"/>
      <c r="AZ414" s="532"/>
      <c r="BA414" s="532"/>
      <c r="BB414" s="532"/>
      <c r="BC414" s="532"/>
      <c r="BD414" s="533"/>
    </row>
    <row r="415" spans="15:56" s="14" customFormat="1" ht="8.1" customHeight="1">
      <c r="O415" s="174"/>
      <c r="P415" s="498"/>
      <c r="Q415" s="498"/>
      <c r="R415" s="498"/>
      <c r="S415" s="499"/>
      <c r="T415" s="350"/>
      <c r="U415" s="350"/>
      <c r="V415" s="350"/>
      <c r="W415" s="350"/>
      <c r="X415" s="350"/>
      <c r="Y415" s="350"/>
      <c r="Z415" s="350"/>
      <c r="AA415" s="350"/>
      <c r="AB415" s="350"/>
      <c r="AC415" s="350"/>
      <c r="AD415" s="350"/>
      <c r="AE415" s="350"/>
      <c r="AF415" s="350"/>
      <c r="AG415" s="350"/>
      <c r="AH415" s="350"/>
      <c r="AI415" s="744"/>
      <c r="AJ415" s="745"/>
      <c r="AK415" s="745"/>
      <c r="AL415" s="745"/>
      <c r="AM415" s="745"/>
      <c r="AN415" s="745"/>
      <c r="AO415" s="745"/>
      <c r="AP415" s="745"/>
      <c r="AQ415" s="745"/>
      <c r="AR415" s="745"/>
      <c r="AS415" s="746"/>
      <c r="AT415" s="502"/>
      <c r="AU415" s="503"/>
      <c r="AV415" s="503"/>
      <c r="AW415" s="503"/>
      <c r="AX415" s="503"/>
      <c r="AY415" s="503"/>
      <c r="AZ415" s="503"/>
      <c r="BA415" s="503"/>
      <c r="BB415" s="503"/>
      <c r="BC415" s="503"/>
      <c r="BD415" s="504"/>
    </row>
    <row r="416" spans="15:56" s="14" customFormat="1" ht="8.1" customHeight="1" thickBot="1">
      <c r="O416" s="174"/>
      <c r="P416" s="498"/>
      <c r="Q416" s="498"/>
      <c r="R416" s="498"/>
      <c r="S416" s="499"/>
      <c r="T416" s="350"/>
      <c r="U416" s="350"/>
      <c r="V416" s="350"/>
      <c r="W416" s="350"/>
      <c r="X416" s="350"/>
      <c r="Y416" s="350"/>
      <c r="Z416" s="350"/>
      <c r="AA416" s="350"/>
      <c r="AB416" s="350"/>
      <c r="AC416" s="350"/>
      <c r="AD416" s="350"/>
      <c r="AE416" s="350"/>
      <c r="AF416" s="350"/>
      <c r="AG416" s="350"/>
      <c r="AH416" s="350"/>
      <c r="AI416" s="747"/>
      <c r="AJ416" s="748"/>
      <c r="AK416" s="748"/>
      <c r="AL416" s="748"/>
      <c r="AM416" s="748"/>
      <c r="AN416" s="748"/>
      <c r="AO416" s="748"/>
      <c r="AP416" s="748"/>
      <c r="AQ416" s="748"/>
      <c r="AR416" s="748"/>
      <c r="AS416" s="749"/>
      <c r="AT416" s="534"/>
      <c r="AU416" s="535"/>
      <c r="AV416" s="535"/>
      <c r="AW416" s="535"/>
      <c r="AX416" s="535"/>
      <c r="AY416" s="535"/>
      <c r="AZ416" s="535"/>
      <c r="BA416" s="535"/>
      <c r="BB416" s="535"/>
      <c r="BC416" s="535"/>
      <c r="BD416" s="536"/>
    </row>
    <row r="417" spans="1:59" s="14" customFormat="1" ht="8.1" customHeight="1">
      <c r="O417" s="498" t="s">
        <v>140</v>
      </c>
      <c r="P417" s="498"/>
      <c r="Q417" s="498"/>
      <c r="R417" s="498"/>
      <c r="S417" s="499"/>
      <c r="T417" s="268" t="s">
        <v>168</v>
      </c>
      <c r="U417" s="268"/>
      <c r="V417" s="268"/>
      <c r="W417" s="268"/>
      <c r="X417" s="268"/>
      <c r="Y417" s="268"/>
      <c r="Z417" s="268"/>
      <c r="AA417" s="268"/>
      <c r="AB417" s="268"/>
      <c r="AC417" s="268"/>
      <c r="AD417" s="268"/>
      <c r="AE417" s="268"/>
      <c r="AF417" s="268"/>
      <c r="AG417" s="268"/>
      <c r="AH417" s="268"/>
      <c r="AI417" s="741"/>
      <c r="AJ417" s="742"/>
      <c r="AK417" s="742"/>
      <c r="AL417" s="742"/>
      <c r="AM417" s="742"/>
      <c r="AN417" s="742"/>
      <c r="AO417" s="742"/>
      <c r="AP417" s="742"/>
      <c r="AQ417" s="742"/>
      <c r="AR417" s="742"/>
      <c r="AS417" s="743"/>
      <c r="AT417" s="531">
        <f>AI361</f>
        <v>0</v>
      </c>
      <c r="AU417" s="532"/>
      <c r="AV417" s="532"/>
      <c r="AW417" s="532"/>
      <c r="AX417" s="532"/>
      <c r="AY417" s="532"/>
      <c r="AZ417" s="532"/>
      <c r="BA417" s="532"/>
      <c r="BB417" s="532"/>
      <c r="BC417" s="532"/>
      <c r="BD417" s="533"/>
    </row>
    <row r="418" spans="1:59" s="14" customFormat="1" ht="8.1" customHeight="1">
      <c r="O418" s="498"/>
      <c r="P418" s="498"/>
      <c r="Q418" s="498"/>
      <c r="R418" s="498"/>
      <c r="S418" s="499"/>
      <c r="T418" s="268"/>
      <c r="U418" s="268"/>
      <c r="V418" s="268"/>
      <c r="W418" s="268"/>
      <c r="X418" s="268"/>
      <c r="Y418" s="268"/>
      <c r="Z418" s="268"/>
      <c r="AA418" s="268"/>
      <c r="AB418" s="268"/>
      <c r="AC418" s="268"/>
      <c r="AD418" s="268"/>
      <c r="AE418" s="268"/>
      <c r="AF418" s="268"/>
      <c r="AG418" s="268"/>
      <c r="AH418" s="268"/>
      <c r="AI418" s="744"/>
      <c r="AJ418" s="745"/>
      <c r="AK418" s="745"/>
      <c r="AL418" s="745"/>
      <c r="AM418" s="745"/>
      <c r="AN418" s="745"/>
      <c r="AO418" s="745"/>
      <c r="AP418" s="745"/>
      <c r="AQ418" s="745"/>
      <c r="AR418" s="745"/>
      <c r="AS418" s="746"/>
      <c r="AT418" s="502"/>
      <c r="AU418" s="503"/>
      <c r="AV418" s="503"/>
      <c r="AW418" s="503"/>
      <c r="AX418" s="503"/>
      <c r="AY418" s="503"/>
      <c r="AZ418" s="503"/>
      <c r="BA418" s="503"/>
      <c r="BB418" s="503"/>
      <c r="BC418" s="503"/>
      <c r="BD418" s="504"/>
    </row>
    <row r="419" spans="1:59" s="14" customFormat="1" ht="8.1" customHeight="1" thickBot="1">
      <c r="O419" s="498"/>
      <c r="P419" s="498"/>
      <c r="Q419" s="498"/>
      <c r="R419" s="498"/>
      <c r="S419" s="499"/>
      <c r="T419" s="772"/>
      <c r="U419" s="772"/>
      <c r="V419" s="772"/>
      <c r="W419" s="772"/>
      <c r="X419" s="772"/>
      <c r="Y419" s="772"/>
      <c r="Z419" s="772"/>
      <c r="AA419" s="772"/>
      <c r="AB419" s="772"/>
      <c r="AC419" s="772"/>
      <c r="AD419" s="772"/>
      <c r="AE419" s="772"/>
      <c r="AF419" s="772"/>
      <c r="AG419" s="772"/>
      <c r="AH419" s="772"/>
      <c r="AI419" s="747"/>
      <c r="AJ419" s="748"/>
      <c r="AK419" s="748"/>
      <c r="AL419" s="748"/>
      <c r="AM419" s="748"/>
      <c r="AN419" s="748"/>
      <c r="AO419" s="748"/>
      <c r="AP419" s="748"/>
      <c r="AQ419" s="748"/>
      <c r="AR419" s="748"/>
      <c r="AS419" s="749"/>
      <c r="AT419" s="505"/>
      <c r="AU419" s="506"/>
      <c r="AV419" s="506"/>
      <c r="AW419" s="506"/>
      <c r="AX419" s="506"/>
      <c r="AY419" s="506"/>
      <c r="AZ419" s="506"/>
      <c r="BA419" s="506"/>
      <c r="BB419" s="506"/>
      <c r="BC419" s="506"/>
      <c r="BD419" s="507"/>
    </row>
    <row r="420" spans="1:59" s="14" customFormat="1" ht="8.1" customHeight="1">
      <c r="O420" s="498" t="s">
        <v>175</v>
      </c>
      <c r="P420" s="498"/>
      <c r="Q420" s="498"/>
      <c r="R420" s="498"/>
      <c r="S420" s="499"/>
      <c r="T420" s="219" t="s">
        <v>169</v>
      </c>
      <c r="U420" s="220"/>
      <c r="V420" s="220"/>
      <c r="W420" s="220"/>
      <c r="X420" s="220"/>
      <c r="Y420" s="220"/>
      <c r="Z420" s="220"/>
      <c r="AA420" s="220"/>
      <c r="AB420" s="220"/>
      <c r="AC420" s="220"/>
      <c r="AD420" s="220"/>
      <c r="AE420" s="220"/>
      <c r="AF420" s="220"/>
      <c r="AG420" s="220"/>
      <c r="AH420" s="221"/>
      <c r="AI420" s="502">
        <f>AI404+AI410</f>
        <v>1062.3123076923077</v>
      </c>
      <c r="AJ420" s="503"/>
      <c r="AK420" s="503"/>
      <c r="AL420" s="503"/>
      <c r="AM420" s="503"/>
      <c r="AN420" s="503"/>
      <c r="AO420" s="503"/>
      <c r="AP420" s="503"/>
      <c r="AQ420" s="503"/>
      <c r="AR420" s="503"/>
      <c r="AS420" s="504"/>
      <c r="AT420" s="732">
        <f>AT404+AT414-AT417</f>
        <v>0</v>
      </c>
      <c r="AU420" s="733"/>
      <c r="AV420" s="733"/>
      <c r="AW420" s="733"/>
      <c r="AX420" s="733"/>
      <c r="AY420" s="733"/>
      <c r="AZ420" s="733"/>
      <c r="BA420" s="733"/>
      <c r="BB420" s="733"/>
      <c r="BC420" s="733"/>
      <c r="BD420" s="734"/>
    </row>
    <row r="421" spans="1:59" s="14" customFormat="1" ht="8.1" customHeight="1">
      <c r="O421" s="498"/>
      <c r="P421" s="498"/>
      <c r="Q421" s="498"/>
      <c r="R421" s="498"/>
      <c r="S421" s="499"/>
      <c r="T421" s="219"/>
      <c r="U421" s="220"/>
      <c r="V421" s="220"/>
      <c r="W421" s="220"/>
      <c r="X421" s="220"/>
      <c r="Y421" s="220"/>
      <c r="Z421" s="220"/>
      <c r="AA421" s="220"/>
      <c r="AB421" s="220"/>
      <c r="AC421" s="220"/>
      <c r="AD421" s="220"/>
      <c r="AE421" s="220"/>
      <c r="AF421" s="220"/>
      <c r="AG421" s="220"/>
      <c r="AH421" s="221"/>
      <c r="AI421" s="502"/>
      <c r="AJ421" s="503"/>
      <c r="AK421" s="503"/>
      <c r="AL421" s="503"/>
      <c r="AM421" s="503"/>
      <c r="AN421" s="503"/>
      <c r="AO421" s="503"/>
      <c r="AP421" s="503"/>
      <c r="AQ421" s="503"/>
      <c r="AR421" s="503"/>
      <c r="AS421" s="504"/>
      <c r="AT421" s="732"/>
      <c r="AU421" s="733"/>
      <c r="AV421" s="733"/>
      <c r="AW421" s="733"/>
      <c r="AX421" s="733"/>
      <c r="AY421" s="733"/>
      <c r="AZ421" s="733"/>
      <c r="BA421" s="733"/>
      <c r="BB421" s="733"/>
      <c r="BC421" s="733"/>
      <c r="BD421" s="734"/>
    </row>
    <row r="422" spans="1:59" s="14" customFormat="1" ht="8.1" customHeight="1">
      <c r="O422" s="498"/>
      <c r="P422" s="498"/>
      <c r="Q422" s="498"/>
      <c r="R422" s="498"/>
      <c r="S422" s="499"/>
      <c r="T422" s="219"/>
      <c r="U422" s="220"/>
      <c r="V422" s="220"/>
      <c r="W422" s="220"/>
      <c r="X422" s="220"/>
      <c r="Y422" s="220"/>
      <c r="Z422" s="220"/>
      <c r="AA422" s="220"/>
      <c r="AB422" s="220"/>
      <c r="AC422" s="220"/>
      <c r="AD422" s="220"/>
      <c r="AE422" s="220"/>
      <c r="AF422" s="220"/>
      <c r="AG422" s="220"/>
      <c r="AH422" s="221"/>
      <c r="AI422" s="502"/>
      <c r="AJ422" s="503"/>
      <c r="AK422" s="503"/>
      <c r="AL422" s="503"/>
      <c r="AM422" s="503"/>
      <c r="AN422" s="503"/>
      <c r="AO422" s="503"/>
      <c r="AP422" s="503"/>
      <c r="AQ422" s="503"/>
      <c r="AR422" s="503"/>
      <c r="AS422" s="504"/>
      <c r="AT422" s="732"/>
      <c r="AU422" s="733"/>
      <c r="AV422" s="733"/>
      <c r="AW422" s="733"/>
      <c r="AX422" s="733"/>
      <c r="AY422" s="733"/>
      <c r="AZ422" s="733"/>
      <c r="BA422" s="733"/>
      <c r="BB422" s="733"/>
      <c r="BC422" s="733"/>
      <c r="BD422" s="734"/>
    </row>
    <row r="423" spans="1:59" s="14" customFormat="1" ht="9.75" customHeight="1" thickBot="1">
      <c r="O423" s="498"/>
      <c r="P423" s="498"/>
      <c r="Q423" s="498"/>
      <c r="R423" s="498"/>
      <c r="S423" s="499"/>
      <c r="T423" s="522"/>
      <c r="U423" s="523"/>
      <c r="V423" s="523"/>
      <c r="W423" s="523"/>
      <c r="X423" s="523"/>
      <c r="Y423" s="523"/>
      <c r="Z423" s="523"/>
      <c r="AA423" s="523"/>
      <c r="AB423" s="523"/>
      <c r="AC423" s="523"/>
      <c r="AD423" s="523"/>
      <c r="AE423" s="523"/>
      <c r="AF423" s="523"/>
      <c r="AG423" s="523"/>
      <c r="AH423" s="524"/>
      <c r="AI423" s="505"/>
      <c r="AJ423" s="506"/>
      <c r="AK423" s="506"/>
      <c r="AL423" s="506"/>
      <c r="AM423" s="506"/>
      <c r="AN423" s="506"/>
      <c r="AO423" s="506"/>
      <c r="AP423" s="506"/>
      <c r="AQ423" s="506"/>
      <c r="AR423" s="506"/>
      <c r="AS423" s="507"/>
      <c r="AT423" s="738"/>
      <c r="AU423" s="739"/>
      <c r="AV423" s="739"/>
      <c r="AW423" s="739"/>
      <c r="AX423" s="739"/>
      <c r="AY423" s="739"/>
      <c r="AZ423" s="739"/>
      <c r="BA423" s="739"/>
      <c r="BB423" s="739"/>
      <c r="BC423" s="739"/>
      <c r="BD423" s="740"/>
    </row>
    <row r="424" spans="1:59" s="14" customFormat="1" ht="8.1" customHeight="1">
      <c r="D424" s="841" t="s">
        <v>176</v>
      </c>
      <c r="E424" s="842"/>
      <c r="F424" s="842"/>
      <c r="G424" s="842"/>
      <c r="H424" s="842"/>
      <c r="I424" s="842"/>
      <c r="J424" s="842"/>
      <c r="K424" s="842"/>
      <c r="L424" s="842"/>
      <c r="M424" s="842"/>
      <c r="N424" s="842"/>
      <c r="O424" s="842"/>
      <c r="P424" s="842"/>
      <c r="Q424" s="842"/>
      <c r="R424" s="842"/>
      <c r="S424" s="843"/>
      <c r="T424" s="219" t="s">
        <v>177</v>
      </c>
      <c r="U424" s="220"/>
      <c r="V424" s="220"/>
      <c r="W424" s="220"/>
      <c r="X424" s="220"/>
      <c r="Y424" s="220"/>
      <c r="Z424" s="220"/>
      <c r="AA424" s="220"/>
      <c r="AB424" s="220"/>
      <c r="AC424" s="220"/>
      <c r="AD424" s="220"/>
      <c r="AE424" s="220"/>
      <c r="AF424" s="220"/>
      <c r="AG424" s="220"/>
      <c r="AH424" s="221"/>
      <c r="AI424" s="720"/>
      <c r="AJ424" s="721"/>
      <c r="AK424" s="721"/>
      <c r="AL424" s="721"/>
      <c r="AM424" s="721"/>
      <c r="AN424" s="721"/>
      <c r="AO424" s="721"/>
      <c r="AP424" s="721"/>
      <c r="AQ424" s="721"/>
      <c r="AR424" s="721"/>
      <c r="AS424" s="722"/>
      <c r="AT424" s="720"/>
      <c r="AU424" s="721"/>
      <c r="AV424" s="721"/>
      <c r="AW424" s="721"/>
      <c r="AX424" s="721"/>
      <c r="AY424" s="721"/>
      <c r="AZ424" s="721"/>
      <c r="BA424" s="721"/>
      <c r="BB424" s="721"/>
      <c r="BC424" s="721"/>
      <c r="BD424" s="722"/>
    </row>
    <row r="425" spans="1:59" s="14" customFormat="1" ht="8.1" customHeight="1">
      <c r="D425" s="842"/>
      <c r="E425" s="842"/>
      <c r="F425" s="842"/>
      <c r="G425" s="842"/>
      <c r="H425" s="842"/>
      <c r="I425" s="842"/>
      <c r="J425" s="842"/>
      <c r="K425" s="842"/>
      <c r="L425" s="842"/>
      <c r="M425" s="842"/>
      <c r="N425" s="842"/>
      <c r="O425" s="842"/>
      <c r="P425" s="842"/>
      <c r="Q425" s="842"/>
      <c r="R425" s="842"/>
      <c r="S425" s="843"/>
      <c r="T425" s="219"/>
      <c r="U425" s="220"/>
      <c r="V425" s="220"/>
      <c r="W425" s="220"/>
      <c r="X425" s="220"/>
      <c r="Y425" s="220"/>
      <c r="Z425" s="220"/>
      <c r="AA425" s="220"/>
      <c r="AB425" s="220"/>
      <c r="AC425" s="220"/>
      <c r="AD425" s="220"/>
      <c r="AE425" s="220"/>
      <c r="AF425" s="220"/>
      <c r="AG425" s="220"/>
      <c r="AH425" s="221"/>
      <c r="AI425" s="723"/>
      <c r="AJ425" s="724"/>
      <c r="AK425" s="724"/>
      <c r="AL425" s="724"/>
      <c r="AM425" s="724"/>
      <c r="AN425" s="724"/>
      <c r="AO425" s="724"/>
      <c r="AP425" s="724"/>
      <c r="AQ425" s="724"/>
      <c r="AR425" s="724"/>
      <c r="AS425" s="725"/>
      <c r="AT425" s="723"/>
      <c r="AU425" s="724"/>
      <c r="AV425" s="724"/>
      <c r="AW425" s="724"/>
      <c r="AX425" s="724"/>
      <c r="AY425" s="724"/>
      <c r="AZ425" s="724"/>
      <c r="BA425" s="724"/>
      <c r="BB425" s="724"/>
      <c r="BC425" s="724"/>
      <c r="BD425" s="725"/>
    </row>
    <row r="426" spans="1:59" s="14" customFormat="1" ht="8.1" customHeight="1">
      <c r="D426" s="842"/>
      <c r="E426" s="842"/>
      <c r="F426" s="842"/>
      <c r="G426" s="842"/>
      <c r="H426" s="842"/>
      <c r="I426" s="842"/>
      <c r="J426" s="842"/>
      <c r="K426" s="842"/>
      <c r="L426" s="842"/>
      <c r="M426" s="842"/>
      <c r="N426" s="842"/>
      <c r="O426" s="842"/>
      <c r="P426" s="842"/>
      <c r="Q426" s="842"/>
      <c r="R426" s="842"/>
      <c r="S426" s="843"/>
      <c r="T426" s="219"/>
      <c r="U426" s="220"/>
      <c r="V426" s="220"/>
      <c r="W426" s="220"/>
      <c r="X426" s="220"/>
      <c r="Y426" s="220"/>
      <c r="Z426" s="220"/>
      <c r="AA426" s="220"/>
      <c r="AB426" s="220"/>
      <c r="AC426" s="220"/>
      <c r="AD426" s="220"/>
      <c r="AE426" s="220"/>
      <c r="AF426" s="220"/>
      <c r="AG426" s="220"/>
      <c r="AH426" s="221"/>
      <c r="AI426" s="723"/>
      <c r="AJ426" s="724"/>
      <c r="AK426" s="724"/>
      <c r="AL426" s="724"/>
      <c r="AM426" s="724"/>
      <c r="AN426" s="724"/>
      <c r="AO426" s="724"/>
      <c r="AP426" s="724"/>
      <c r="AQ426" s="724"/>
      <c r="AR426" s="724"/>
      <c r="AS426" s="725"/>
      <c r="AT426" s="723"/>
      <c r="AU426" s="724"/>
      <c r="AV426" s="724"/>
      <c r="AW426" s="724"/>
      <c r="AX426" s="724"/>
      <c r="AY426" s="724"/>
      <c r="AZ426" s="724"/>
      <c r="BA426" s="724"/>
      <c r="BB426" s="724"/>
      <c r="BC426" s="724"/>
      <c r="BD426" s="725"/>
    </row>
    <row r="427" spans="1:59" s="14" customFormat="1" ht="11.25" customHeight="1">
      <c r="D427" s="842"/>
      <c r="E427" s="842"/>
      <c r="F427" s="842"/>
      <c r="G427" s="842"/>
      <c r="H427" s="842"/>
      <c r="I427" s="842"/>
      <c r="J427" s="842"/>
      <c r="K427" s="842"/>
      <c r="L427" s="842"/>
      <c r="M427" s="842"/>
      <c r="N427" s="842"/>
      <c r="O427" s="842"/>
      <c r="P427" s="842"/>
      <c r="Q427" s="842"/>
      <c r="R427" s="842"/>
      <c r="S427" s="843"/>
      <c r="T427" s="222"/>
      <c r="U427" s="223"/>
      <c r="V427" s="223"/>
      <c r="W427" s="223"/>
      <c r="X427" s="223"/>
      <c r="Y427" s="223"/>
      <c r="Z427" s="223"/>
      <c r="AA427" s="223"/>
      <c r="AB427" s="223"/>
      <c r="AC427" s="223"/>
      <c r="AD427" s="223"/>
      <c r="AE427" s="223"/>
      <c r="AF427" s="223"/>
      <c r="AG427" s="223"/>
      <c r="AH427" s="224"/>
      <c r="AI427" s="726"/>
      <c r="AJ427" s="727"/>
      <c r="AK427" s="727"/>
      <c r="AL427" s="727"/>
      <c r="AM427" s="727"/>
      <c r="AN427" s="727"/>
      <c r="AO427" s="727"/>
      <c r="AP427" s="727"/>
      <c r="AQ427" s="727"/>
      <c r="AR427" s="727"/>
      <c r="AS427" s="728"/>
      <c r="AT427" s="726"/>
      <c r="AU427" s="727"/>
      <c r="AV427" s="727"/>
      <c r="AW427" s="727"/>
      <c r="AX427" s="727"/>
      <c r="AY427" s="727"/>
      <c r="AZ427" s="727"/>
      <c r="BA427" s="727"/>
      <c r="BB427" s="727"/>
      <c r="BC427" s="727"/>
      <c r="BD427" s="728"/>
    </row>
    <row r="428" spans="1:59" s="14" customFormat="1" ht="8.1" customHeight="1"/>
    <row r="429" spans="1:59" s="26" customFormat="1" ht="8.1" customHeight="1">
      <c r="A429" s="278" t="s">
        <v>172</v>
      </c>
      <c r="B429" s="278"/>
      <c r="C429" s="278"/>
      <c r="D429" s="278"/>
      <c r="E429" s="278"/>
      <c r="F429" s="278"/>
      <c r="G429" s="278"/>
      <c r="H429" s="278"/>
      <c r="I429" s="278"/>
      <c r="J429" s="278"/>
      <c r="K429" s="278"/>
      <c r="L429" s="278"/>
      <c r="M429" s="278"/>
      <c r="N429" s="278"/>
      <c r="O429" s="278"/>
      <c r="P429" s="278"/>
      <c r="Q429" s="278"/>
      <c r="R429" s="278"/>
      <c r="S429" s="278"/>
      <c r="T429" s="278" t="s">
        <v>164</v>
      </c>
      <c r="U429" s="278"/>
      <c r="V429" s="278"/>
      <c r="W429" s="278"/>
      <c r="X429" s="278"/>
      <c r="Y429" s="278"/>
      <c r="Z429" s="278"/>
      <c r="AA429" s="278"/>
      <c r="AB429" s="278"/>
      <c r="AC429" s="278"/>
      <c r="AD429" s="278"/>
      <c r="AE429" s="278"/>
      <c r="AF429" s="278"/>
      <c r="AG429" s="278"/>
      <c r="AH429" s="278"/>
      <c r="AI429" s="278"/>
      <c r="AJ429" s="278"/>
      <c r="AK429" s="278"/>
      <c r="AL429" s="278"/>
      <c r="AM429" s="278"/>
      <c r="AN429" s="278"/>
      <c r="AO429" s="278"/>
      <c r="AP429" s="278"/>
      <c r="AQ429" s="278"/>
      <c r="AR429" s="278"/>
      <c r="AS429" s="278"/>
      <c r="AT429" s="278"/>
      <c r="AU429" s="278"/>
      <c r="AV429" s="278"/>
      <c r="AW429" s="278"/>
      <c r="AX429" s="278"/>
      <c r="AY429" s="278"/>
      <c r="AZ429" s="278"/>
      <c r="BA429" s="278"/>
      <c r="BB429" s="278"/>
      <c r="BC429" s="278"/>
      <c r="BD429" s="278"/>
      <c r="BE429" s="278"/>
      <c r="BF429" s="278"/>
      <c r="BG429" s="278"/>
    </row>
    <row r="430" spans="1:59" s="26" customFormat="1" ht="8.1" customHeight="1">
      <c r="A430" s="278"/>
      <c r="B430" s="278"/>
      <c r="C430" s="278"/>
      <c r="D430" s="278"/>
      <c r="E430" s="278"/>
      <c r="F430" s="278"/>
      <c r="G430" s="278"/>
      <c r="H430" s="278"/>
      <c r="I430" s="278"/>
      <c r="J430" s="278"/>
      <c r="K430" s="278"/>
      <c r="L430" s="278"/>
      <c r="M430" s="278"/>
      <c r="N430" s="278"/>
      <c r="O430" s="278"/>
      <c r="P430" s="278"/>
      <c r="Q430" s="278"/>
      <c r="R430" s="278"/>
      <c r="S430" s="278"/>
      <c r="T430" s="278"/>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278"/>
      <c r="AY430" s="278"/>
      <c r="AZ430" s="278"/>
      <c r="BA430" s="278"/>
      <c r="BB430" s="278"/>
      <c r="BC430" s="278"/>
      <c r="BD430" s="278"/>
      <c r="BE430" s="278"/>
      <c r="BF430" s="278"/>
      <c r="BG430" s="278"/>
    </row>
    <row r="431" spans="1:59" s="14" customFormat="1" ht="8.1" customHeight="1">
      <c r="AI431" s="514" t="s">
        <v>126</v>
      </c>
      <c r="AJ431" s="515"/>
      <c r="AK431" s="515"/>
      <c r="AL431" s="515"/>
      <c r="AM431" s="515"/>
      <c r="AN431" s="515"/>
      <c r="AO431" s="515"/>
      <c r="AP431" s="515"/>
      <c r="AQ431" s="515"/>
      <c r="AR431" s="515"/>
      <c r="AS431" s="516"/>
      <c r="AT431" s="514" t="s">
        <v>127</v>
      </c>
      <c r="AU431" s="515"/>
      <c r="AV431" s="515"/>
      <c r="AW431" s="515"/>
      <c r="AX431" s="515"/>
      <c r="AY431" s="515"/>
      <c r="AZ431" s="515"/>
      <c r="BA431" s="515"/>
      <c r="BB431" s="515"/>
      <c r="BC431" s="515"/>
      <c r="BD431" s="516"/>
    </row>
    <row r="432" spans="1:59" s="14" customFormat="1" ht="8.1" customHeight="1">
      <c r="AI432" s="517"/>
      <c r="AJ432" s="518"/>
      <c r="AK432" s="518"/>
      <c r="AL432" s="518"/>
      <c r="AM432" s="518"/>
      <c r="AN432" s="518"/>
      <c r="AO432" s="518"/>
      <c r="AP432" s="518"/>
      <c r="AQ432" s="518"/>
      <c r="AR432" s="518"/>
      <c r="AS432" s="519"/>
      <c r="AT432" s="517"/>
      <c r="AU432" s="518"/>
      <c r="AV432" s="518"/>
      <c r="AW432" s="518"/>
      <c r="AX432" s="518"/>
      <c r="AY432" s="518"/>
      <c r="AZ432" s="518"/>
      <c r="BA432" s="518"/>
      <c r="BB432" s="518"/>
      <c r="BC432" s="518"/>
      <c r="BD432" s="519"/>
    </row>
    <row r="433" spans="15:56" s="14" customFormat="1" ht="8.1" customHeight="1">
      <c r="AI433" s="517"/>
      <c r="AJ433" s="518"/>
      <c r="AK433" s="518"/>
      <c r="AL433" s="518"/>
      <c r="AM433" s="518"/>
      <c r="AN433" s="518"/>
      <c r="AO433" s="518"/>
      <c r="AP433" s="518"/>
      <c r="AQ433" s="518"/>
      <c r="AR433" s="518"/>
      <c r="AS433" s="519"/>
      <c r="AT433" s="517"/>
      <c r="AU433" s="518"/>
      <c r="AV433" s="518"/>
      <c r="AW433" s="518"/>
      <c r="AX433" s="518"/>
      <c r="AY433" s="518"/>
      <c r="AZ433" s="518"/>
      <c r="BA433" s="518"/>
      <c r="BB433" s="518"/>
      <c r="BC433" s="518"/>
      <c r="BD433" s="519"/>
    </row>
    <row r="434" spans="15:56" s="14" customFormat="1" ht="8.1" customHeight="1">
      <c r="P434" s="44"/>
      <c r="Q434" s="44"/>
      <c r="R434" s="44"/>
      <c r="S434" s="45"/>
      <c r="T434" s="194" t="s">
        <v>165</v>
      </c>
      <c r="U434" s="509"/>
      <c r="V434" s="509"/>
      <c r="W434" s="509"/>
      <c r="X434" s="509"/>
      <c r="Y434" s="509"/>
      <c r="Z434" s="509"/>
      <c r="AA434" s="509"/>
      <c r="AB434" s="509"/>
      <c r="AC434" s="509"/>
      <c r="AD434" s="509"/>
      <c r="AE434" s="509"/>
      <c r="AF434" s="509"/>
      <c r="AG434" s="509"/>
      <c r="AH434" s="510"/>
      <c r="AI434" s="531">
        <f>AV300</f>
        <v>937.69230769230774</v>
      </c>
      <c r="AJ434" s="532"/>
      <c r="AK434" s="532"/>
      <c r="AL434" s="532"/>
      <c r="AM434" s="532"/>
      <c r="AN434" s="532"/>
      <c r="AO434" s="532"/>
      <c r="AP434" s="532"/>
      <c r="AQ434" s="532"/>
      <c r="AR434" s="532"/>
      <c r="AS434" s="533"/>
      <c r="AT434" s="531">
        <f>AV312</f>
        <v>0</v>
      </c>
      <c r="AU434" s="532"/>
      <c r="AV434" s="532"/>
      <c r="AW434" s="532"/>
      <c r="AX434" s="532"/>
      <c r="AY434" s="532"/>
      <c r="AZ434" s="532"/>
      <c r="BA434" s="532"/>
      <c r="BB434" s="532"/>
      <c r="BC434" s="532"/>
      <c r="BD434" s="533"/>
    </row>
    <row r="435" spans="15:56" s="14" customFormat="1" ht="8.1" customHeight="1">
      <c r="P435" s="44"/>
      <c r="Q435" s="44"/>
      <c r="R435" s="44"/>
      <c r="S435" s="45"/>
      <c r="T435" s="334"/>
      <c r="U435" s="335"/>
      <c r="V435" s="335"/>
      <c r="W435" s="335"/>
      <c r="X435" s="335"/>
      <c r="Y435" s="335"/>
      <c r="Z435" s="335"/>
      <c r="AA435" s="335"/>
      <c r="AB435" s="335"/>
      <c r="AC435" s="335"/>
      <c r="AD435" s="335"/>
      <c r="AE435" s="335"/>
      <c r="AF435" s="335"/>
      <c r="AG435" s="335"/>
      <c r="AH435" s="336"/>
      <c r="AI435" s="502"/>
      <c r="AJ435" s="503"/>
      <c r="AK435" s="503"/>
      <c r="AL435" s="503"/>
      <c r="AM435" s="503"/>
      <c r="AN435" s="503"/>
      <c r="AO435" s="503"/>
      <c r="AP435" s="503"/>
      <c r="AQ435" s="503"/>
      <c r="AR435" s="503"/>
      <c r="AS435" s="504"/>
      <c r="AT435" s="502"/>
      <c r="AU435" s="503"/>
      <c r="AV435" s="503"/>
      <c r="AW435" s="503"/>
      <c r="AX435" s="503"/>
      <c r="AY435" s="503"/>
      <c r="AZ435" s="503"/>
      <c r="BA435" s="503"/>
      <c r="BB435" s="503"/>
      <c r="BC435" s="503"/>
      <c r="BD435" s="504"/>
    </row>
    <row r="436" spans="15:56" s="14" customFormat="1" ht="8.1" customHeight="1">
      <c r="P436" s="44"/>
      <c r="Q436" s="44"/>
      <c r="R436" s="44"/>
      <c r="S436" s="45"/>
      <c r="T436" s="511"/>
      <c r="U436" s="512"/>
      <c r="V436" s="512"/>
      <c r="W436" s="512"/>
      <c r="X436" s="512"/>
      <c r="Y436" s="512"/>
      <c r="Z436" s="512"/>
      <c r="AA436" s="512"/>
      <c r="AB436" s="512"/>
      <c r="AC436" s="512"/>
      <c r="AD436" s="512"/>
      <c r="AE436" s="512"/>
      <c r="AF436" s="512"/>
      <c r="AG436" s="512"/>
      <c r="AH436" s="513"/>
      <c r="AI436" s="534"/>
      <c r="AJ436" s="535"/>
      <c r="AK436" s="535"/>
      <c r="AL436" s="535"/>
      <c r="AM436" s="535"/>
      <c r="AN436" s="535"/>
      <c r="AO436" s="535"/>
      <c r="AP436" s="535"/>
      <c r="AQ436" s="535"/>
      <c r="AR436" s="535"/>
      <c r="AS436" s="536"/>
      <c r="AT436" s="534"/>
      <c r="AU436" s="535"/>
      <c r="AV436" s="535"/>
      <c r="AW436" s="535"/>
      <c r="AX436" s="535"/>
      <c r="AY436" s="535"/>
      <c r="AZ436" s="535"/>
      <c r="BA436" s="535"/>
      <c r="BB436" s="535"/>
      <c r="BC436" s="535"/>
      <c r="BD436" s="536"/>
    </row>
    <row r="437" spans="15:56" s="14" customFormat="1" ht="8.1" customHeight="1">
      <c r="Q437" s="43"/>
      <c r="R437" s="43"/>
      <c r="S437" s="47"/>
      <c r="T437" s="525" t="s">
        <v>166</v>
      </c>
      <c r="U437" s="525"/>
      <c r="V437" s="525"/>
      <c r="W437" s="525"/>
      <c r="X437" s="525"/>
      <c r="Y437" s="525"/>
      <c r="Z437" s="525"/>
      <c r="AA437" s="525"/>
      <c r="AB437" s="525"/>
      <c r="AC437" s="525"/>
      <c r="AD437" s="525"/>
      <c r="AE437" s="525"/>
      <c r="AF437" s="525"/>
      <c r="AG437" s="525"/>
      <c r="AH437" s="525"/>
      <c r="AI437" s="741"/>
      <c r="AJ437" s="742"/>
      <c r="AK437" s="742"/>
      <c r="AL437" s="742"/>
      <c r="AM437" s="742"/>
      <c r="AN437" s="742"/>
      <c r="AO437" s="742"/>
      <c r="AP437" s="742"/>
      <c r="AQ437" s="742"/>
      <c r="AR437" s="742"/>
      <c r="AS437" s="743"/>
      <c r="AT437" s="741"/>
      <c r="AU437" s="742"/>
      <c r="AV437" s="742"/>
      <c r="AW437" s="742"/>
      <c r="AX437" s="742"/>
      <c r="AY437" s="742"/>
      <c r="AZ437" s="742"/>
      <c r="BA437" s="742"/>
      <c r="BB437" s="742"/>
      <c r="BC437" s="742"/>
      <c r="BD437" s="743"/>
    </row>
    <row r="438" spans="15:56" s="14" customFormat="1" ht="8.1" customHeight="1">
      <c r="P438" s="43"/>
      <c r="Q438" s="43"/>
      <c r="R438" s="43"/>
      <c r="S438" s="47"/>
      <c r="T438" s="525"/>
      <c r="U438" s="525"/>
      <c r="V438" s="525"/>
      <c r="W438" s="525"/>
      <c r="X438" s="525"/>
      <c r="Y438" s="525"/>
      <c r="Z438" s="525"/>
      <c r="AA438" s="525"/>
      <c r="AB438" s="525"/>
      <c r="AC438" s="525"/>
      <c r="AD438" s="525"/>
      <c r="AE438" s="525"/>
      <c r="AF438" s="525"/>
      <c r="AG438" s="525"/>
      <c r="AH438" s="525"/>
      <c r="AI438" s="744"/>
      <c r="AJ438" s="745"/>
      <c r="AK438" s="745"/>
      <c r="AL438" s="745"/>
      <c r="AM438" s="745"/>
      <c r="AN438" s="745"/>
      <c r="AO438" s="745"/>
      <c r="AP438" s="745"/>
      <c r="AQ438" s="745"/>
      <c r="AR438" s="745"/>
      <c r="AS438" s="746"/>
      <c r="AT438" s="744"/>
      <c r="AU438" s="745"/>
      <c r="AV438" s="745"/>
      <c r="AW438" s="745"/>
      <c r="AX438" s="745"/>
      <c r="AY438" s="745"/>
      <c r="AZ438" s="745"/>
      <c r="BA438" s="745"/>
      <c r="BB438" s="745"/>
      <c r="BC438" s="745"/>
      <c r="BD438" s="746"/>
    </row>
    <row r="439" spans="15:56" s="14" customFormat="1" ht="8.1" customHeight="1">
      <c r="P439" s="43"/>
      <c r="Q439" s="43"/>
      <c r="R439" s="43"/>
      <c r="S439" s="47"/>
      <c r="T439" s="525"/>
      <c r="U439" s="525"/>
      <c r="V439" s="525"/>
      <c r="W439" s="525"/>
      <c r="X439" s="525"/>
      <c r="Y439" s="525"/>
      <c r="Z439" s="525"/>
      <c r="AA439" s="525"/>
      <c r="AB439" s="525"/>
      <c r="AC439" s="525"/>
      <c r="AD439" s="525"/>
      <c r="AE439" s="525"/>
      <c r="AF439" s="525"/>
      <c r="AG439" s="525"/>
      <c r="AH439" s="525"/>
      <c r="AI439" s="775"/>
      <c r="AJ439" s="776"/>
      <c r="AK439" s="776"/>
      <c r="AL439" s="776"/>
      <c r="AM439" s="776"/>
      <c r="AN439" s="776"/>
      <c r="AO439" s="776"/>
      <c r="AP439" s="776"/>
      <c r="AQ439" s="776"/>
      <c r="AR439" s="776"/>
      <c r="AS439" s="777"/>
      <c r="AT439" s="775"/>
      <c r="AU439" s="776"/>
      <c r="AV439" s="776"/>
      <c r="AW439" s="776"/>
      <c r="AX439" s="776"/>
      <c r="AY439" s="776"/>
      <c r="AZ439" s="776"/>
      <c r="BA439" s="776"/>
      <c r="BB439" s="776"/>
      <c r="BC439" s="776"/>
      <c r="BD439" s="777"/>
    </row>
    <row r="440" spans="15:56" s="14" customFormat="1" ht="8.1" customHeight="1">
      <c r="O440" s="109"/>
      <c r="P440" s="773" t="s">
        <v>173</v>
      </c>
      <c r="Q440" s="773"/>
      <c r="R440" s="773"/>
      <c r="S440" s="774"/>
      <c r="T440" s="759" t="s">
        <v>434</v>
      </c>
      <c r="U440" s="759"/>
      <c r="V440" s="759"/>
      <c r="W440" s="759"/>
      <c r="X440" s="759"/>
      <c r="Y440" s="759"/>
      <c r="Z440" s="759"/>
      <c r="AA440" s="759"/>
      <c r="AB440" s="759"/>
      <c r="AC440" s="759"/>
      <c r="AD440" s="759"/>
      <c r="AE440" s="759"/>
      <c r="AF440" s="759"/>
      <c r="AG440" s="759"/>
      <c r="AH440" s="759"/>
      <c r="AI440" s="531">
        <f>IF(W252&lt;&gt;"",AE300+AE303,AE303)</f>
        <v>124.61538461538461</v>
      </c>
      <c r="AJ440" s="532"/>
      <c r="AK440" s="532"/>
      <c r="AL440" s="532"/>
      <c r="AM440" s="532"/>
      <c r="AN440" s="532"/>
      <c r="AO440" s="532"/>
      <c r="AP440" s="532"/>
      <c r="AQ440" s="532"/>
      <c r="AR440" s="532"/>
      <c r="AS440" s="533"/>
      <c r="AT440" s="741"/>
      <c r="AU440" s="742"/>
      <c r="AV440" s="742"/>
      <c r="AW440" s="742"/>
      <c r="AX440" s="742"/>
      <c r="AY440" s="742"/>
      <c r="AZ440" s="742"/>
      <c r="BA440" s="742"/>
      <c r="BB440" s="742"/>
      <c r="BC440" s="742"/>
      <c r="BD440" s="743"/>
    </row>
    <row r="441" spans="15:56" s="14" customFormat="1" ht="8.1" customHeight="1">
      <c r="O441" s="109"/>
      <c r="P441" s="773"/>
      <c r="Q441" s="773"/>
      <c r="R441" s="773"/>
      <c r="S441" s="774"/>
      <c r="T441" s="759"/>
      <c r="U441" s="759"/>
      <c r="V441" s="759"/>
      <c r="W441" s="759"/>
      <c r="X441" s="759"/>
      <c r="Y441" s="759"/>
      <c r="Z441" s="759"/>
      <c r="AA441" s="759"/>
      <c r="AB441" s="759"/>
      <c r="AC441" s="759"/>
      <c r="AD441" s="759"/>
      <c r="AE441" s="759"/>
      <c r="AF441" s="759"/>
      <c r="AG441" s="759"/>
      <c r="AH441" s="759"/>
      <c r="AI441" s="502"/>
      <c r="AJ441" s="503"/>
      <c r="AK441" s="503"/>
      <c r="AL441" s="503"/>
      <c r="AM441" s="503"/>
      <c r="AN441" s="503"/>
      <c r="AO441" s="503"/>
      <c r="AP441" s="503"/>
      <c r="AQ441" s="503"/>
      <c r="AR441" s="503"/>
      <c r="AS441" s="504"/>
      <c r="AT441" s="744"/>
      <c r="AU441" s="745"/>
      <c r="AV441" s="745"/>
      <c r="AW441" s="745"/>
      <c r="AX441" s="745"/>
      <c r="AY441" s="745"/>
      <c r="AZ441" s="745"/>
      <c r="BA441" s="745"/>
      <c r="BB441" s="745"/>
      <c r="BC441" s="745"/>
      <c r="BD441" s="746"/>
    </row>
    <row r="442" spans="15:56" s="14" customFormat="1" ht="8.1" customHeight="1">
      <c r="O442" s="109"/>
      <c r="P442" s="773"/>
      <c r="Q442" s="773"/>
      <c r="R442" s="773"/>
      <c r="S442" s="774"/>
      <c r="T442" s="759"/>
      <c r="U442" s="759"/>
      <c r="V442" s="759"/>
      <c r="W442" s="759"/>
      <c r="X442" s="759"/>
      <c r="Y442" s="759"/>
      <c r="Z442" s="759"/>
      <c r="AA442" s="759"/>
      <c r="AB442" s="759"/>
      <c r="AC442" s="759"/>
      <c r="AD442" s="759"/>
      <c r="AE442" s="759"/>
      <c r="AF442" s="759"/>
      <c r="AG442" s="759"/>
      <c r="AH442" s="759"/>
      <c r="AI442" s="502"/>
      <c r="AJ442" s="503"/>
      <c r="AK442" s="503"/>
      <c r="AL442" s="503"/>
      <c r="AM442" s="503"/>
      <c r="AN442" s="503"/>
      <c r="AO442" s="503"/>
      <c r="AP442" s="503"/>
      <c r="AQ442" s="503"/>
      <c r="AR442" s="503"/>
      <c r="AS442" s="504"/>
      <c r="AT442" s="744"/>
      <c r="AU442" s="745"/>
      <c r="AV442" s="745"/>
      <c r="AW442" s="745"/>
      <c r="AX442" s="745"/>
      <c r="AY442" s="745"/>
      <c r="AZ442" s="745"/>
      <c r="BA442" s="745"/>
      <c r="BB442" s="745"/>
      <c r="BC442" s="745"/>
      <c r="BD442" s="746"/>
    </row>
    <row r="443" spans="15:56" s="14" customFormat="1" ht="10.5" customHeight="1">
      <c r="O443" s="109"/>
      <c r="P443" s="773"/>
      <c r="Q443" s="773"/>
      <c r="R443" s="773"/>
      <c r="S443" s="774"/>
      <c r="T443" s="759"/>
      <c r="U443" s="759"/>
      <c r="V443" s="759"/>
      <c r="W443" s="759"/>
      <c r="X443" s="759"/>
      <c r="Y443" s="759"/>
      <c r="Z443" s="759"/>
      <c r="AA443" s="759"/>
      <c r="AB443" s="759"/>
      <c r="AC443" s="759"/>
      <c r="AD443" s="759"/>
      <c r="AE443" s="759"/>
      <c r="AF443" s="759"/>
      <c r="AG443" s="759"/>
      <c r="AH443" s="759"/>
      <c r="AI443" s="534"/>
      <c r="AJ443" s="535"/>
      <c r="AK443" s="535"/>
      <c r="AL443" s="535"/>
      <c r="AM443" s="535"/>
      <c r="AN443" s="535"/>
      <c r="AO443" s="535"/>
      <c r="AP443" s="535"/>
      <c r="AQ443" s="535"/>
      <c r="AR443" s="535"/>
      <c r="AS443" s="536"/>
      <c r="AT443" s="775"/>
      <c r="AU443" s="776"/>
      <c r="AV443" s="776"/>
      <c r="AW443" s="776"/>
      <c r="AX443" s="776"/>
      <c r="AY443" s="776"/>
      <c r="AZ443" s="776"/>
      <c r="BA443" s="776"/>
      <c r="BB443" s="776"/>
      <c r="BC443" s="776"/>
      <c r="BD443" s="777"/>
    </row>
    <row r="444" spans="15:56" s="14" customFormat="1" ht="8.1" customHeight="1">
      <c r="O444" s="111"/>
      <c r="P444" s="498" t="s">
        <v>173</v>
      </c>
      <c r="Q444" s="498"/>
      <c r="R444" s="498"/>
      <c r="S444" s="499"/>
      <c r="T444" s="350" t="s">
        <v>167</v>
      </c>
      <c r="U444" s="350"/>
      <c r="V444" s="350"/>
      <c r="W444" s="350"/>
      <c r="X444" s="350"/>
      <c r="Y444" s="350"/>
      <c r="Z444" s="350"/>
      <c r="AA444" s="350"/>
      <c r="AB444" s="350"/>
      <c r="AC444" s="350"/>
      <c r="AD444" s="350"/>
      <c r="AE444" s="350"/>
      <c r="AF444" s="350"/>
      <c r="AG444" s="350"/>
      <c r="AH444" s="350"/>
      <c r="AI444" s="531">
        <f>AV335</f>
        <v>0</v>
      </c>
      <c r="AJ444" s="532"/>
      <c r="AK444" s="532"/>
      <c r="AL444" s="532"/>
      <c r="AM444" s="532"/>
      <c r="AN444" s="532"/>
      <c r="AO444" s="532"/>
      <c r="AP444" s="532"/>
      <c r="AQ444" s="532"/>
      <c r="AR444" s="532"/>
      <c r="AS444" s="533"/>
      <c r="AT444" s="531">
        <f>AV345+AV348</f>
        <v>0</v>
      </c>
      <c r="AU444" s="532"/>
      <c r="AV444" s="532"/>
      <c r="AW444" s="532"/>
      <c r="AX444" s="532"/>
      <c r="AY444" s="532"/>
      <c r="AZ444" s="532"/>
      <c r="BA444" s="532"/>
      <c r="BB444" s="532"/>
      <c r="BC444" s="532"/>
      <c r="BD444" s="533"/>
    </row>
    <row r="445" spans="15:56" s="14" customFormat="1" ht="8.1" customHeight="1">
      <c r="O445" s="111"/>
      <c r="P445" s="498"/>
      <c r="Q445" s="498"/>
      <c r="R445" s="498"/>
      <c r="S445" s="499"/>
      <c r="T445" s="350"/>
      <c r="U445" s="350"/>
      <c r="V445" s="350"/>
      <c r="W445" s="350"/>
      <c r="X445" s="350"/>
      <c r="Y445" s="350"/>
      <c r="Z445" s="350"/>
      <c r="AA445" s="350"/>
      <c r="AB445" s="350"/>
      <c r="AC445" s="350"/>
      <c r="AD445" s="350"/>
      <c r="AE445" s="350"/>
      <c r="AF445" s="350"/>
      <c r="AG445" s="350"/>
      <c r="AH445" s="350"/>
      <c r="AI445" s="502"/>
      <c r="AJ445" s="503"/>
      <c r="AK445" s="503"/>
      <c r="AL445" s="503"/>
      <c r="AM445" s="503"/>
      <c r="AN445" s="503"/>
      <c r="AO445" s="503"/>
      <c r="AP445" s="503"/>
      <c r="AQ445" s="503"/>
      <c r="AR445" s="503"/>
      <c r="AS445" s="504"/>
      <c r="AT445" s="502"/>
      <c r="AU445" s="503"/>
      <c r="AV445" s="503"/>
      <c r="AW445" s="503"/>
      <c r="AX445" s="503"/>
      <c r="AY445" s="503"/>
      <c r="AZ445" s="503"/>
      <c r="BA445" s="503"/>
      <c r="BB445" s="503"/>
      <c r="BC445" s="503"/>
      <c r="BD445" s="504"/>
    </row>
    <row r="446" spans="15:56" s="14" customFormat="1" ht="8.1" customHeight="1">
      <c r="O446" s="111"/>
      <c r="P446" s="498"/>
      <c r="Q446" s="498"/>
      <c r="R446" s="498"/>
      <c r="S446" s="499"/>
      <c r="T446" s="350"/>
      <c r="U446" s="350"/>
      <c r="V446" s="350"/>
      <c r="W446" s="350"/>
      <c r="X446" s="350"/>
      <c r="Y446" s="350"/>
      <c r="Z446" s="350"/>
      <c r="AA446" s="350"/>
      <c r="AB446" s="350"/>
      <c r="AC446" s="350"/>
      <c r="AD446" s="350"/>
      <c r="AE446" s="350"/>
      <c r="AF446" s="350"/>
      <c r="AG446" s="350"/>
      <c r="AH446" s="350"/>
      <c r="AI446" s="534"/>
      <c r="AJ446" s="535"/>
      <c r="AK446" s="535"/>
      <c r="AL446" s="535"/>
      <c r="AM446" s="535"/>
      <c r="AN446" s="535"/>
      <c r="AO446" s="535"/>
      <c r="AP446" s="535"/>
      <c r="AQ446" s="535"/>
      <c r="AR446" s="535"/>
      <c r="AS446" s="536"/>
      <c r="AT446" s="534"/>
      <c r="AU446" s="535"/>
      <c r="AV446" s="535"/>
      <c r="AW446" s="535"/>
      <c r="AX446" s="535"/>
      <c r="AY446" s="535"/>
      <c r="AZ446" s="535"/>
      <c r="BA446" s="535"/>
      <c r="BB446" s="535"/>
      <c r="BC446" s="535"/>
      <c r="BD446" s="536"/>
    </row>
    <row r="447" spans="15:56" s="14" customFormat="1" ht="8.1" customHeight="1">
      <c r="O447" s="111"/>
      <c r="P447" s="498" t="s">
        <v>173</v>
      </c>
      <c r="Q447" s="498"/>
      <c r="R447" s="498"/>
      <c r="S447" s="499"/>
      <c r="T447" s="334" t="s">
        <v>383</v>
      </c>
      <c r="U447" s="335"/>
      <c r="V447" s="335"/>
      <c r="W447" s="335"/>
      <c r="X447" s="335"/>
      <c r="Y447" s="335"/>
      <c r="Z447" s="335"/>
      <c r="AA447" s="335"/>
      <c r="AB447" s="335"/>
      <c r="AC447" s="335"/>
      <c r="AD447" s="335"/>
      <c r="AE447" s="335"/>
      <c r="AF447" s="335"/>
      <c r="AG447" s="335"/>
      <c r="AH447" s="336"/>
      <c r="AI447" s="741"/>
      <c r="AJ447" s="742"/>
      <c r="AK447" s="742"/>
      <c r="AL447" s="742"/>
      <c r="AM447" s="742"/>
      <c r="AN447" s="742"/>
      <c r="AO447" s="742"/>
      <c r="AP447" s="742"/>
      <c r="AQ447" s="742"/>
      <c r="AR447" s="742"/>
      <c r="AS447" s="743"/>
      <c r="AT447" s="531">
        <f>AI356</f>
        <v>0</v>
      </c>
      <c r="AU447" s="532"/>
      <c r="AV447" s="532"/>
      <c r="AW447" s="532"/>
      <c r="AX447" s="532"/>
      <c r="AY447" s="532"/>
      <c r="AZ447" s="532"/>
      <c r="BA447" s="532"/>
      <c r="BB447" s="532"/>
      <c r="BC447" s="532"/>
      <c r="BD447" s="533"/>
    </row>
    <row r="448" spans="15:56" s="14" customFormat="1" ht="8.1" customHeight="1">
      <c r="O448" s="111"/>
      <c r="P448" s="498"/>
      <c r="Q448" s="498"/>
      <c r="R448" s="498"/>
      <c r="S448" s="499"/>
      <c r="T448" s="334"/>
      <c r="U448" s="335"/>
      <c r="V448" s="335"/>
      <c r="W448" s="335"/>
      <c r="X448" s="335"/>
      <c r="Y448" s="335"/>
      <c r="Z448" s="335"/>
      <c r="AA448" s="335"/>
      <c r="AB448" s="335"/>
      <c r="AC448" s="335"/>
      <c r="AD448" s="335"/>
      <c r="AE448" s="335"/>
      <c r="AF448" s="335"/>
      <c r="AG448" s="335"/>
      <c r="AH448" s="336"/>
      <c r="AI448" s="744"/>
      <c r="AJ448" s="745"/>
      <c r="AK448" s="745"/>
      <c r="AL448" s="745"/>
      <c r="AM448" s="745"/>
      <c r="AN448" s="745"/>
      <c r="AO448" s="745"/>
      <c r="AP448" s="745"/>
      <c r="AQ448" s="745"/>
      <c r="AR448" s="745"/>
      <c r="AS448" s="746"/>
      <c r="AT448" s="502"/>
      <c r="AU448" s="503"/>
      <c r="AV448" s="503"/>
      <c r="AW448" s="503"/>
      <c r="AX448" s="503"/>
      <c r="AY448" s="503"/>
      <c r="AZ448" s="503"/>
      <c r="BA448" s="503"/>
      <c r="BB448" s="503"/>
      <c r="BC448" s="503"/>
      <c r="BD448" s="504"/>
    </row>
    <row r="449" spans="1:59" s="14" customFormat="1" ht="8.1" customHeight="1" thickBot="1">
      <c r="O449" s="111"/>
      <c r="P449" s="498"/>
      <c r="Q449" s="498"/>
      <c r="R449" s="498"/>
      <c r="S449" s="499"/>
      <c r="T449" s="337"/>
      <c r="U449" s="338"/>
      <c r="V449" s="338"/>
      <c r="W449" s="338"/>
      <c r="X449" s="338"/>
      <c r="Y449" s="338"/>
      <c r="Z449" s="338"/>
      <c r="AA449" s="338"/>
      <c r="AB449" s="338"/>
      <c r="AC449" s="338"/>
      <c r="AD449" s="338"/>
      <c r="AE449" s="338"/>
      <c r="AF449" s="338"/>
      <c r="AG449" s="338"/>
      <c r="AH449" s="339"/>
      <c r="AI449" s="747"/>
      <c r="AJ449" s="748"/>
      <c r="AK449" s="748"/>
      <c r="AL449" s="748"/>
      <c r="AM449" s="748"/>
      <c r="AN449" s="748"/>
      <c r="AO449" s="748"/>
      <c r="AP449" s="748"/>
      <c r="AQ449" s="748"/>
      <c r="AR449" s="748"/>
      <c r="AS449" s="749"/>
      <c r="AT449" s="505"/>
      <c r="AU449" s="506"/>
      <c r="AV449" s="506"/>
      <c r="AW449" s="506"/>
      <c r="AX449" s="506"/>
      <c r="AY449" s="506"/>
      <c r="AZ449" s="506"/>
      <c r="BA449" s="506"/>
      <c r="BB449" s="506"/>
      <c r="BC449" s="506"/>
      <c r="BD449" s="507"/>
    </row>
    <row r="450" spans="1:59" s="14" customFormat="1" ht="8.1" customHeight="1">
      <c r="O450" s="498" t="s">
        <v>175</v>
      </c>
      <c r="P450" s="498"/>
      <c r="Q450" s="498"/>
      <c r="R450" s="498"/>
      <c r="S450" s="499"/>
      <c r="T450" s="334" t="s">
        <v>178</v>
      </c>
      <c r="U450" s="335"/>
      <c r="V450" s="335"/>
      <c r="W450" s="335"/>
      <c r="X450" s="335"/>
      <c r="Y450" s="335"/>
      <c r="Z450" s="335"/>
      <c r="AA450" s="335"/>
      <c r="AB450" s="335"/>
      <c r="AC450" s="335"/>
      <c r="AD450" s="335"/>
      <c r="AE450" s="335"/>
      <c r="AF450" s="335"/>
      <c r="AG450" s="335"/>
      <c r="AH450" s="336"/>
      <c r="AI450" s="779">
        <f>SUM(AI434:AS449)</f>
        <v>1062.3076923076924</v>
      </c>
      <c r="AJ450" s="780"/>
      <c r="AK450" s="780"/>
      <c r="AL450" s="780"/>
      <c r="AM450" s="780"/>
      <c r="AN450" s="780"/>
      <c r="AO450" s="780"/>
      <c r="AP450" s="780"/>
      <c r="AQ450" s="780"/>
      <c r="AR450" s="780"/>
      <c r="AS450" s="781"/>
      <c r="AT450" s="779">
        <f>SUM(AT434:BD449)</f>
        <v>0</v>
      </c>
      <c r="AU450" s="780"/>
      <c r="AV450" s="780"/>
      <c r="AW450" s="780"/>
      <c r="AX450" s="780"/>
      <c r="AY450" s="780"/>
      <c r="AZ450" s="780"/>
      <c r="BA450" s="780"/>
      <c r="BB450" s="780"/>
      <c r="BC450" s="780"/>
      <c r="BD450" s="781"/>
    </row>
    <row r="451" spans="1:59" s="14" customFormat="1" ht="8.1" customHeight="1">
      <c r="O451" s="498"/>
      <c r="P451" s="498"/>
      <c r="Q451" s="498"/>
      <c r="R451" s="498"/>
      <c r="S451" s="499"/>
      <c r="T451" s="334"/>
      <c r="U451" s="335"/>
      <c r="V451" s="335"/>
      <c r="W451" s="335"/>
      <c r="X451" s="335"/>
      <c r="Y451" s="335"/>
      <c r="Z451" s="335"/>
      <c r="AA451" s="335"/>
      <c r="AB451" s="335"/>
      <c r="AC451" s="335"/>
      <c r="AD451" s="335"/>
      <c r="AE451" s="335"/>
      <c r="AF451" s="335"/>
      <c r="AG451" s="335"/>
      <c r="AH451" s="336"/>
      <c r="AI451" s="502"/>
      <c r="AJ451" s="503"/>
      <c r="AK451" s="503"/>
      <c r="AL451" s="503"/>
      <c r="AM451" s="503"/>
      <c r="AN451" s="503"/>
      <c r="AO451" s="503"/>
      <c r="AP451" s="503"/>
      <c r="AQ451" s="503"/>
      <c r="AR451" s="503"/>
      <c r="AS451" s="504"/>
      <c r="AT451" s="502"/>
      <c r="AU451" s="503"/>
      <c r="AV451" s="503"/>
      <c r="AW451" s="503"/>
      <c r="AX451" s="503"/>
      <c r="AY451" s="503"/>
      <c r="AZ451" s="503"/>
      <c r="BA451" s="503"/>
      <c r="BB451" s="503"/>
      <c r="BC451" s="503"/>
      <c r="BD451" s="504"/>
    </row>
    <row r="452" spans="1:59" s="14" customFormat="1" ht="8.1" customHeight="1" thickBot="1">
      <c r="O452" s="498"/>
      <c r="P452" s="498"/>
      <c r="Q452" s="498"/>
      <c r="R452" s="498"/>
      <c r="S452" s="499"/>
      <c r="T452" s="337"/>
      <c r="U452" s="338"/>
      <c r="V452" s="338"/>
      <c r="W452" s="338"/>
      <c r="X452" s="338"/>
      <c r="Y452" s="338"/>
      <c r="Z452" s="338"/>
      <c r="AA452" s="338"/>
      <c r="AB452" s="338"/>
      <c r="AC452" s="338"/>
      <c r="AD452" s="338"/>
      <c r="AE452" s="338"/>
      <c r="AF452" s="338"/>
      <c r="AG452" s="338"/>
      <c r="AH452" s="339"/>
      <c r="AI452" s="505"/>
      <c r="AJ452" s="506"/>
      <c r="AK452" s="506"/>
      <c r="AL452" s="506"/>
      <c r="AM452" s="506"/>
      <c r="AN452" s="506"/>
      <c r="AO452" s="506"/>
      <c r="AP452" s="506"/>
      <c r="AQ452" s="506"/>
      <c r="AR452" s="506"/>
      <c r="AS452" s="507"/>
      <c r="AT452" s="505"/>
      <c r="AU452" s="506"/>
      <c r="AV452" s="506"/>
      <c r="AW452" s="506"/>
      <c r="AX452" s="506"/>
      <c r="AY452" s="506"/>
      <c r="AZ452" s="506"/>
      <c r="BA452" s="506"/>
      <c r="BB452" s="506"/>
      <c r="BC452" s="506"/>
      <c r="BD452" s="507"/>
    </row>
    <row r="453" spans="1:59" s="14" customFormat="1" ht="8.1" customHeight="1">
      <c r="D453" s="98"/>
      <c r="E453" s="99"/>
      <c r="F453" s="99"/>
      <c r="G453" s="99"/>
      <c r="H453" s="99"/>
      <c r="I453" s="99"/>
      <c r="J453" s="99"/>
      <c r="K453" s="99"/>
      <c r="L453" s="99"/>
      <c r="M453" s="99"/>
      <c r="N453" s="99"/>
      <c r="O453" s="778">
        <v>5.4</v>
      </c>
      <c r="P453" s="358"/>
      <c r="Q453" s="358"/>
      <c r="R453" s="358"/>
      <c r="S453" s="359"/>
      <c r="T453" s="219" t="s">
        <v>179</v>
      </c>
      <c r="U453" s="220"/>
      <c r="V453" s="220"/>
      <c r="W453" s="220"/>
      <c r="X453" s="220"/>
      <c r="Y453" s="220"/>
      <c r="Z453" s="220"/>
      <c r="AA453" s="220"/>
      <c r="AB453" s="220"/>
      <c r="AC453" s="220"/>
      <c r="AD453" s="220"/>
      <c r="AE453" s="220"/>
      <c r="AF453" s="220"/>
      <c r="AG453" s="220"/>
      <c r="AH453" s="221"/>
      <c r="AI453" s="272">
        <f>IF(AI450&lt;&gt;0,(AI450-(V635/AG312))*(O453/100),0)</f>
        <v>50.095384615384624</v>
      </c>
      <c r="AJ453" s="273"/>
      <c r="AK453" s="273"/>
      <c r="AL453" s="273"/>
      <c r="AM453" s="273"/>
      <c r="AN453" s="273"/>
      <c r="AO453" s="273"/>
      <c r="AP453" s="273"/>
      <c r="AQ453" s="273"/>
      <c r="AR453" s="273"/>
      <c r="AS453" s="274"/>
      <c r="AT453" s="272">
        <f>IF(AT450&lt;&gt;0,(AT450-(V635/AG312))*(O453/100),0)</f>
        <v>0</v>
      </c>
      <c r="AU453" s="273"/>
      <c r="AV453" s="273"/>
      <c r="AW453" s="273"/>
      <c r="AX453" s="273"/>
      <c r="AY453" s="273"/>
      <c r="AZ453" s="273"/>
      <c r="BA453" s="273"/>
      <c r="BB453" s="273"/>
      <c r="BC453" s="273"/>
      <c r="BD453" s="274"/>
    </row>
    <row r="454" spans="1:59" s="14" customFormat="1" ht="8.1" customHeight="1">
      <c r="D454" s="99"/>
      <c r="E454" s="99"/>
      <c r="F454" s="99"/>
      <c r="G454" s="99"/>
      <c r="H454" s="99"/>
      <c r="I454" s="99"/>
      <c r="J454" s="99"/>
      <c r="K454" s="99"/>
      <c r="L454" s="99"/>
      <c r="M454" s="99"/>
      <c r="N454" s="99"/>
      <c r="O454" s="360"/>
      <c r="P454" s="361"/>
      <c r="Q454" s="361"/>
      <c r="R454" s="361"/>
      <c r="S454" s="362"/>
      <c r="T454" s="219"/>
      <c r="U454" s="220"/>
      <c r="V454" s="220"/>
      <c r="W454" s="220"/>
      <c r="X454" s="220"/>
      <c r="Y454" s="220"/>
      <c r="Z454" s="220"/>
      <c r="AA454" s="220"/>
      <c r="AB454" s="220"/>
      <c r="AC454" s="220"/>
      <c r="AD454" s="220"/>
      <c r="AE454" s="220"/>
      <c r="AF454" s="220"/>
      <c r="AG454" s="220"/>
      <c r="AH454" s="221"/>
      <c r="AI454" s="272"/>
      <c r="AJ454" s="273"/>
      <c r="AK454" s="273"/>
      <c r="AL454" s="273"/>
      <c r="AM454" s="273"/>
      <c r="AN454" s="273"/>
      <c r="AO454" s="273"/>
      <c r="AP454" s="273"/>
      <c r="AQ454" s="273"/>
      <c r="AR454" s="273"/>
      <c r="AS454" s="274"/>
      <c r="AT454" s="272"/>
      <c r="AU454" s="273"/>
      <c r="AV454" s="273"/>
      <c r="AW454" s="273"/>
      <c r="AX454" s="273"/>
      <c r="AY454" s="273"/>
      <c r="AZ454" s="273"/>
      <c r="BA454" s="273"/>
      <c r="BB454" s="273"/>
      <c r="BC454" s="273"/>
      <c r="BD454" s="274"/>
    </row>
    <row r="455" spans="1:59" s="14" customFormat="1">
      <c r="D455" s="99"/>
      <c r="E455" s="99"/>
      <c r="F455" s="99"/>
      <c r="G455" s="99"/>
      <c r="H455" s="99"/>
      <c r="I455" s="99"/>
      <c r="J455" s="99"/>
      <c r="K455" s="99"/>
      <c r="L455" s="99"/>
      <c r="M455" s="99"/>
      <c r="N455" s="99"/>
      <c r="O455" s="360"/>
      <c r="P455" s="361"/>
      <c r="Q455" s="361"/>
      <c r="R455" s="361"/>
      <c r="S455" s="362"/>
      <c r="T455" s="219"/>
      <c r="U455" s="220"/>
      <c r="V455" s="220"/>
      <c r="W455" s="220"/>
      <c r="X455" s="220"/>
      <c r="Y455" s="220"/>
      <c r="Z455" s="220"/>
      <c r="AA455" s="220"/>
      <c r="AB455" s="220"/>
      <c r="AC455" s="220"/>
      <c r="AD455" s="220"/>
      <c r="AE455" s="220"/>
      <c r="AF455" s="220"/>
      <c r="AG455" s="220"/>
      <c r="AH455" s="221"/>
      <c r="AI455" s="272"/>
      <c r="AJ455" s="273"/>
      <c r="AK455" s="273"/>
      <c r="AL455" s="273"/>
      <c r="AM455" s="273"/>
      <c r="AN455" s="273"/>
      <c r="AO455" s="273"/>
      <c r="AP455" s="273"/>
      <c r="AQ455" s="273"/>
      <c r="AR455" s="273"/>
      <c r="AS455" s="274"/>
      <c r="AT455" s="272"/>
      <c r="AU455" s="273"/>
      <c r="AV455" s="273"/>
      <c r="AW455" s="273"/>
      <c r="AX455" s="273"/>
      <c r="AY455" s="273"/>
      <c r="AZ455" s="273"/>
      <c r="BA455" s="273"/>
      <c r="BB455" s="273"/>
      <c r="BC455" s="273"/>
      <c r="BD455" s="274"/>
    </row>
    <row r="456" spans="1:59" s="14" customFormat="1" ht="9.75" customHeight="1" thickBot="1">
      <c r="D456" s="99"/>
      <c r="E456" s="99"/>
      <c r="F456" s="99"/>
      <c r="G456" s="99"/>
      <c r="H456" s="99"/>
      <c r="I456" s="99"/>
      <c r="J456" s="99"/>
      <c r="K456" s="99"/>
      <c r="L456" s="99"/>
      <c r="M456" s="99"/>
      <c r="N456" s="99"/>
      <c r="O456" s="363"/>
      <c r="P456" s="364"/>
      <c r="Q456" s="364"/>
      <c r="R456" s="364"/>
      <c r="S456" s="365"/>
      <c r="T456" s="522"/>
      <c r="U456" s="523"/>
      <c r="V456" s="523"/>
      <c r="W456" s="523"/>
      <c r="X456" s="523"/>
      <c r="Y456" s="523"/>
      <c r="Z456" s="523"/>
      <c r="AA456" s="523"/>
      <c r="AB456" s="523"/>
      <c r="AC456" s="523"/>
      <c r="AD456" s="523"/>
      <c r="AE456" s="523"/>
      <c r="AF456" s="523"/>
      <c r="AG456" s="523"/>
      <c r="AH456" s="524"/>
      <c r="AI456" s="526"/>
      <c r="AJ456" s="527"/>
      <c r="AK456" s="527"/>
      <c r="AL456" s="527"/>
      <c r="AM456" s="527"/>
      <c r="AN456" s="527"/>
      <c r="AO456" s="527"/>
      <c r="AP456" s="527"/>
      <c r="AQ456" s="527"/>
      <c r="AR456" s="527"/>
      <c r="AS456" s="528"/>
      <c r="AT456" s="526"/>
      <c r="AU456" s="527"/>
      <c r="AV456" s="527"/>
      <c r="AW456" s="527"/>
      <c r="AX456" s="527"/>
      <c r="AY456" s="527"/>
      <c r="AZ456" s="527"/>
      <c r="BA456" s="527"/>
      <c r="BB456" s="527"/>
      <c r="BC456" s="527"/>
      <c r="BD456" s="528"/>
    </row>
    <row r="457" spans="1:59" s="14" customFormat="1" ht="6.95" customHeight="1">
      <c r="D457" s="100"/>
      <c r="E457" s="18"/>
      <c r="F457" s="18"/>
      <c r="G457" s="18"/>
      <c r="H457" s="18"/>
      <c r="I457" s="18"/>
      <c r="J457" s="18"/>
      <c r="K457" s="18"/>
      <c r="L457" s="18"/>
      <c r="M457" s="18"/>
      <c r="N457" s="18"/>
      <c r="O457" s="778">
        <v>5.4</v>
      </c>
      <c r="P457" s="358"/>
      <c r="Q457" s="358"/>
      <c r="R457" s="358"/>
      <c r="S457" s="359"/>
      <c r="T457" s="219" t="s">
        <v>180</v>
      </c>
      <c r="U457" s="220"/>
      <c r="V457" s="220"/>
      <c r="W457" s="220"/>
      <c r="X457" s="220"/>
      <c r="Y457" s="220"/>
      <c r="Z457" s="220"/>
      <c r="AA457" s="220"/>
      <c r="AB457" s="220"/>
      <c r="AC457" s="220"/>
      <c r="AD457" s="220"/>
      <c r="AE457" s="220"/>
      <c r="AF457" s="220"/>
      <c r="AG457" s="220"/>
      <c r="AH457" s="221"/>
      <c r="AI457" s="269">
        <f>IF(AI450&lt;&gt;0,(AI450-(V635/AG312))*(O457/100),0)</f>
        <v>50.095384615384624</v>
      </c>
      <c r="AJ457" s="270"/>
      <c r="AK457" s="270"/>
      <c r="AL457" s="270"/>
      <c r="AM457" s="270"/>
      <c r="AN457" s="270"/>
      <c r="AO457" s="270"/>
      <c r="AP457" s="270"/>
      <c r="AQ457" s="270"/>
      <c r="AR457" s="270"/>
      <c r="AS457" s="271"/>
      <c r="AT457" s="269">
        <f>IF(AT450&lt;&gt;0,(AT450-(V635/AG312))*(O457/100),0)</f>
        <v>0</v>
      </c>
      <c r="AU457" s="270"/>
      <c r="AV457" s="270"/>
      <c r="AW457" s="270"/>
      <c r="AX457" s="270"/>
      <c r="AY457" s="270"/>
      <c r="AZ457" s="270"/>
      <c r="BA457" s="270"/>
      <c r="BB457" s="270"/>
      <c r="BC457" s="270"/>
      <c r="BD457" s="271"/>
    </row>
    <row r="458" spans="1:59" s="14" customFormat="1" ht="6.95" customHeight="1">
      <c r="D458" s="18"/>
      <c r="E458" s="18"/>
      <c r="F458" s="18"/>
      <c r="G458" s="18"/>
      <c r="H458" s="18"/>
      <c r="I458" s="18"/>
      <c r="J458" s="18"/>
      <c r="K458" s="18"/>
      <c r="L458" s="18"/>
      <c r="M458" s="18"/>
      <c r="N458" s="18"/>
      <c r="O458" s="360"/>
      <c r="P458" s="361"/>
      <c r="Q458" s="361"/>
      <c r="R458" s="361"/>
      <c r="S458" s="362"/>
      <c r="T458" s="219"/>
      <c r="U458" s="220"/>
      <c r="V458" s="220"/>
      <c r="W458" s="220"/>
      <c r="X458" s="220"/>
      <c r="Y458" s="220"/>
      <c r="Z458" s="220"/>
      <c r="AA458" s="220"/>
      <c r="AB458" s="220"/>
      <c r="AC458" s="220"/>
      <c r="AD458" s="220"/>
      <c r="AE458" s="220"/>
      <c r="AF458" s="220"/>
      <c r="AG458" s="220"/>
      <c r="AH458" s="221"/>
      <c r="AI458" s="272"/>
      <c r="AJ458" s="273"/>
      <c r="AK458" s="273"/>
      <c r="AL458" s="273"/>
      <c r="AM458" s="273"/>
      <c r="AN458" s="273"/>
      <c r="AO458" s="273"/>
      <c r="AP458" s="273"/>
      <c r="AQ458" s="273"/>
      <c r="AR458" s="273"/>
      <c r="AS458" s="274"/>
      <c r="AT458" s="272"/>
      <c r="AU458" s="273"/>
      <c r="AV458" s="273"/>
      <c r="AW458" s="273"/>
      <c r="AX458" s="273"/>
      <c r="AY458" s="273"/>
      <c r="AZ458" s="273"/>
      <c r="BA458" s="273"/>
      <c r="BB458" s="273"/>
      <c r="BC458" s="273"/>
      <c r="BD458" s="274"/>
    </row>
    <row r="459" spans="1:59" s="14" customFormat="1" ht="6.95" customHeight="1">
      <c r="D459" s="18"/>
      <c r="E459" s="18"/>
      <c r="F459" s="18"/>
      <c r="G459" s="18"/>
      <c r="H459" s="18"/>
      <c r="I459" s="18"/>
      <c r="J459" s="18"/>
      <c r="K459" s="18"/>
      <c r="L459" s="18"/>
      <c r="M459" s="18"/>
      <c r="N459" s="18"/>
      <c r="O459" s="363"/>
      <c r="P459" s="364"/>
      <c r="Q459" s="364"/>
      <c r="R459" s="364"/>
      <c r="S459" s="365"/>
      <c r="T459" s="222"/>
      <c r="U459" s="223"/>
      <c r="V459" s="223"/>
      <c r="W459" s="223"/>
      <c r="X459" s="223"/>
      <c r="Y459" s="223"/>
      <c r="Z459" s="223"/>
      <c r="AA459" s="223"/>
      <c r="AB459" s="223"/>
      <c r="AC459" s="223"/>
      <c r="AD459" s="223"/>
      <c r="AE459" s="223"/>
      <c r="AF459" s="223"/>
      <c r="AG459" s="223"/>
      <c r="AH459" s="224"/>
      <c r="AI459" s="275"/>
      <c r="AJ459" s="276"/>
      <c r="AK459" s="276"/>
      <c r="AL459" s="276"/>
      <c r="AM459" s="276"/>
      <c r="AN459" s="276"/>
      <c r="AO459" s="276"/>
      <c r="AP459" s="276"/>
      <c r="AQ459" s="276"/>
      <c r="AR459" s="276"/>
      <c r="AS459" s="277"/>
      <c r="AT459" s="275"/>
      <c r="AU459" s="276"/>
      <c r="AV459" s="276"/>
      <c r="AW459" s="276"/>
      <c r="AX459" s="276"/>
      <c r="AY459" s="276"/>
      <c r="AZ459" s="276"/>
      <c r="BA459" s="276"/>
      <c r="BB459" s="276"/>
      <c r="BC459" s="276"/>
      <c r="BD459" s="277"/>
    </row>
    <row r="460" spans="1:59" s="14" customFormat="1" ht="18.75" customHeight="1"/>
    <row r="461" spans="1:59" s="26" customFormat="1" ht="8.1" customHeight="1">
      <c r="A461" s="715" t="s">
        <v>181</v>
      </c>
      <c r="B461" s="715"/>
      <c r="C461" s="715"/>
      <c r="D461" s="715"/>
      <c r="E461" s="715"/>
      <c r="F461" s="715"/>
      <c r="G461" s="715"/>
      <c r="H461" s="715"/>
      <c r="I461" s="715"/>
      <c r="J461" s="715"/>
      <c r="K461" s="715"/>
      <c r="L461" s="715"/>
      <c r="M461" s="715"/>
      <c r="N461" s="715"/>
      <c r="O461" s="715"/>
      <c r="P461" s="715"/>
      <c r="Q461" s="715"/>
      <c r="R461" s="715"/>
      <c r="S461" s="715"/>
      <c r="T461" s="278" t="s">
        <v>164</v>
      </c>
      <c r="U461" s="278"/>
      <c r="V461" s="278"/>
      <c r="W461" s="278"/>
      <c r="X461" s="278"/>
      <c r="Y461" s="278"/>
      <c r="Z461" s="278"/>
      <c r="AA461" s="278"/>
      <c r="AB461" s="278"/>
      <c r="AC461" s="278"/>
      <c r="AD461" s="278"/>
      <c r="AE461" s="278"/>
      <c r="AF461" s="278"/>
      <c r="AG461" s="278"/>
      <c r="AH461" s="278"/>
      <c r="AI461" s="278"/>
      <c r="AJ461" s="278"/>
      <c r="AK461" s="278"/>
      <c r="AL461" s="278"/>
      <c r="AM461" s="278"/>
      <c r="AN461" s="278"/>
      <c r="AO461" s="278"/>
      <c r="AP461" s="278"/>
      <c r="AQ461" s="278"/>
      <c r="AR461" s="278"/>
      <c r="AS461" s="278"/>
      <c r="AT461" s="278"/>
      <c r="AU461" s="278"/>
      <c r="AV461" s="278"/>
      <c r="AW461" s="278"/>
      <c r="AX461" s="278"/>
      <c r="AY461" s="278"/>
      <c r="AZ461" s="278"/>
      <c r="BA461" s="278"/>
      <c r="BB461" s="278"/>
      <c r="BC461" s="278"/>
      <c r="BD461" s="278"/>
      <c r="BE461" s="278"/>
      <c r="BF461" s="278"/>
      <c r="BG461" s="278"/>
    </row>
    <row r="462" spans="1:59" s="26" customFormat="1" ht="8.1" customHeight="1">
      <c r="A462" s="715"/>
      <c r="B462" s="715"/>
      <c r="C462" s="715"/>
      <c r="D462" s="715"/>
      <c r="E462" s="715"/>
      <c r="F462" s="715"/>
      <c r="G462" s="715"/>
      <c r="H462" s="715"/>
      <c r="I462" s="715"/>
      <c r="J462" s="715"/>
      <c r="K462" s="715"/>
      <c r="L462" s="715"/>
      <c r="M462" s="715"/>
      <c r="N462" s="715"/>
      <c r="O462" s="715"/>
      <c r="P462" s="715"/>
      <c r="Q462" s="715"/>
      <c r="R462" s="715"/>
      <c r="S462" s="715"/>
      <c r="T462" s="278"/>
      <c r="U462" s="278"/>
      <c r="V462" s="278"/>
      <c r="W462" s="278"/>
      <c r="X462" s="278"/>
      <c r="Y462" s="278"/>
      <c r="Z462" s="278"/>
      <c r="AA462" s="278"/>
      <c r="AB462" s="278"/>
      <c r="AC462" s="278"/>
      <c r="AD462" s="278"/>
      <c r="AE462" s="278"/>
      <c r="AF462" s="278"/>
      <c r="AG462" s="278"/>
      <c r="AH462" s="278"/>
      <c r="AI462" s="278"/>
      <c r="AJ462" s="278"/>
      <c r="AK462" s="278"/>
      <c r="AL462" s="278"/>
      <c r="AM462" s="278"/>
      <c r="AN462" s="278"/>
      <c r="AO462" s="278"/>
      <c r="AP462" s="278"/>
      <c r="AQ462" s="278"/>
      <c r="AR462" s="278"/>
      <c r="AS462" s="278"/>
      <c r="AT462" s="278"/>
      <c r="AU462" s="278"/>
      <c r="AV462" s="278"/>
      <c r="AW462" s="278"/>
      <c r="AX462" s="278"/>
      <c r="AY462" s="278"/>
      <c r="AZ462" s="278"/>
      <c r="BA462" s="278"/>
      <c r="BB462" s="278"/>
      <c r="BC462" s="278"/>
      <c r="BD462" s="278"/>
      <c r="BE462" s="278"/>
      <c r="BF462" s="278"/>
      <c r="BG462" s="278"/>
    </row>
    <row r="463" spans="1:59" s="14" customFormat="1" ht="8.1" customHeight="1">
      <c r="AI463" s="514" t="s">
        <v>126</v>
      </c>
      <c r="AJ463" s="515"/>
      <c r="AK463" s="515"/>
      <c r="AL463" s="515"/>
      <c r="AM463" s="515"/>
      <c r="AN463" s="515"/>
      <c r="AO463" s="515"/>
      <c r="AP463" s="515"/>
      <c r="AQ463" s="515"/>
      <c r="AR463" s="515"/>
      <c r="AS463" s="516"/>
      <c r="AT463" s="514" t="s">
        <v>127</v>
      </c>
      <c r="AU463" s="515"/>
      <c r="AV463" s="515"/>
      <c r="AW463" s="515"/>
      <c r="AX463" s="515"/>
      <c r="AY463" s="515"/>
      <c r="AZ463" s="515"/>
      <c r="BA463" s="515"/>
      <c r="BB463" s="515"/>
      <c r="BC463" s="515"/>
      <c r="BD463" s="516"/>
    </row>
    <row r="464" spans="1:59" s="14" customFormat="1" ht="8.1" customHeight="1">
      <c r="AI464" s="517"/>
      <c r="AJ464" s="518"/>
      <c r="AK464" s="518"/>
      <c r="AL464" s="518"/>
      <c r="AM464" s="518"/>
      <c r="AN464" s="518"/>
      <c r="AO464" s="518"/>
      <c r="AP464" s="518"/>
      <c r="AQ464" s="518"/>
      <c r="AR464" s="518"/>
      <c r="AS464" s="519"/>
      <c r="AT464" s="517"/>
      <c r="AU464" s="518"/>
      <c r="AV464" s="518"/>
      <c r="AW464" s="518"/>
      <c r="AX464" s="518"/>
      <c r="AY464" s="518"/>
      <c r="AZ464" s="518"/>
      <c r="BA464" s="518"/>
      <c r="BB464" s="518"/>
      <c r="BC464" s="518"/>
      <c r="BD464" s="519"/>
    </row>
    <row r="465" spans="1:56" s="14" customFormat="1" ht="6.95" customHeight="1">
      <c r="P465" s="44"/>
      <c r="Q465" s="44"/>
      <c r="R465" s="44"/>
      <c r="S465" s="45"/>
      <c r="T465" s="194" t="s">
        <v>165</v>
      </c>
      <c r="U465" s="509"/>
      <c r="V465" s="509"/>
      <c r="W465" s="509"/>
      <c r="X465" s="509"/>
      <c r="Y465" s="509"/>
      <c r="Z465" s="509"/>
      <c r="AA465" s="509"/>
      <c r="AB465" s="509"/>
      <c r="AC465" s="509"/>
      <c r="AD465" s="509"/>
      <c r="AE465" s="509"/>
      <c r="AF465" s="509"/>
      <c r="AG465" s="509"/>
      <c r="AH465" s="510"/>
      <c r="AI465" s="531">
        <f>AV300</f>
        <v>937.69230769230774</v>
      </c>
      <c r="AJ465" s="532"/>
      <c r="AK465" s="532"/>
      <c r="AL465" s="532"/>
      <c r="AM465" s="532"/>
      <c r="AN465" s="532"/>
      <c r="AO465" s="532"/>
      <c r="AP465" s="532"/>
      <c r="AQ465" s="532"/>
      <c r="AR465" s="532"/>
      <c r="AS465" s="533"/>
      <c r="AT465" s="531">
        <f>IF(OR(AZ147&lt;&gt;"",BF147&lt;&gt;""),0,AV312)</f>
        <v>0</v>
      </c>
      <c r="AU465" s="532"/>
      <c r="AV465" s="532"/>
      <c r="AW465" s="532"/>
      <c r="AX465" s="532"/>
      <c r="AY465" s="532"/>
      <c r="AZ465" s="532"/>
      <c r="BA465" s="532"/>
      <c r="BB465" s="532"/>
      <c r="BC465" s="532"/>
      <c r="BD465" s="533"/>
    </row>
    <row r="466" spans="1:56" s="14" customFormat="1" ht="6.95" customHeight="1">
      <c r="P466" s="44"/>
      <c r="Q466" s="44"/>
      <c r="R466" s="44"/>
      <c r="S466" s="45"/>
      <c r="T466" s="334"/>
      <c r="U466" s="335"/>
      <c r="V466" s="335"/>
      <c r="W466" s="335"/>
      <c r="X466" s="335"/>
      <c r="Y466" s="335"/>
      <c r="Z466" s="335"/>
      <c r="AA466" s="335"/>
      <c r="AB466" s="335"/>
      <c r="AC466" s="335"/>
      <c r="AD466" s="335"/>
      <c r="AE466" s="335"/>
      <c r="AF466" s="335"/>
      <c r="AG466" s="335"/>
      <c r="AH466" s="336"/>
      <c r="AI466" s="502"/>
      <c r="AJ466" s="503"/>
      <c r="AK466" s="503"/>
      <c r="AL466" s="503"/>
      <c r="AM466" s="503"/>
      <c r="AN466" s="503"/>
      <c r="AO466" s="503"/>
      <c r="AP466" s="503"/>
      <c r="AQ466" s="503"/>
      <c r="AR466" s="503"/>
      <c r="AS466" s="504"/>
      <c r="AT466" s="502"/>
      <c r="AU466" s="503"/>
      <c r="AV466" s="503"/>
      <c r="AW466" s="503"/>
      <c r="AX466" s="503"/>
      <c r="AY466" s="503"/>
      <c r="AZ466" s="503"/>
      <c r="BA466" s="503"/>
      <c r="BB466" s="503"/>
      <c r="BC466" s="503"/>
      <c r="BD466" s="504"/>
    </row>
    <row r="467" spans="1:56" s="14" customFormat="1" ht="6.95" customHeight="1">
      <c r="P467" s="44"/>
      <c r="Q467" s="44"/>
      <c r="R467" s="44"/>
      <c r="S467" s="45"/>
      <c r="T467" s="511"/>
      <c r="U467" s="512"/>
      <c r="V467" s="512"/>
      <c r="W467" s="512"/>
      <c r="X467" s="512"/>
      <c r="Y467" s="512"/>
      <c r="Z467" s="512"/>
      <c r="AA467" s="512"/>
      <c r="AB467" s="512"/>
      <c r="AC467" s="512"/>
      <c r="AD467" s="512"/>
      <c r="AE467" s="512"/>
      <c r="AF467" s="512"/>
      <c r="AG467" s="512"/>
      <c r="AH467" s="513"/>
      <c r="AI467" s="534"/>
      <c r="AJ467" s="535"/>
      <c r="AK467" s="535"/>
      <c r="AL467" s="535"/>
      <c r="AM467" s="535"/>
      <c r="AN467" s="535"/>
      <c r="AO467" s="535"/>
      <c r="AP467" s="535"/>
      <c r="AQ467" s="535"/>
      <c r="AR467" s="535"/>
      <c r="AS467" s="536"/>
      <c r="AT467" s="534"/>
      <c r="AU467" s="535"/>
      <c r="AV467" s="535"/>
      <c r="AW467" s="535"/>
      <c r="AX467" s="535"/>
      <c r="AY467" s="535"/>
      <c r="AZ467" s="535"/>
      <c r="BA467" s="535"/>
      <c r="BB467" s="535"/>
      <c r="BC467" s="535"/>
      <c r="BD467" s="536"/>
    </row>
    <row r="468" spans="1:56" s="14" customFormat="1" ht="6.95" customHeight="1">
      <c r="O468" s="109"/>
      <c r="P468" s="266" t="s">
        <v>173</v>
      </c>
      <c r="Q468" s="266"/>
      <c r="R468" s="266"/>
      <c r="S468" s="267"/>
      <c r="T468" s="334" t="s">
        <v>435</v>
      </c>
      <c r="U468" s="335"/>
      <c r="V468" s="335"/>
      <c r="W468" s="335"/>
      <c r="X468" s="335"/>
      <c r="Y468" s="335"/>
      <c r="Z468" s="335"/>
      <c r="AA468" s="335"/>
      <c r="AB468" s="335"/>
      <c r="AC468" s="335"/>
      <c r="AD468" s="335"/>
      <c r="AE468" s="335"/>
      <c r="AF468" s="335"/>
      <c r="AG468" s="335"/>
      <c r="AH468" s="336"/>
      <c r="AI468" s="729">
        <f>AE300+AE303</f>
        <v>293.07692307692309</v>
      </c>
      <c r="AJ468" s="730"/>
      <c r="AK468" s="730"/>
      <c r="AL468" s="730"/>
      <c r="AM468" s="730"/>
      <c r="AN468" s="730"/>
      <c r="AO468" s="730"/>
      <c r="AP468" s="730"/>
      <c r="AQ468" s="730"/>
      <c r="AR468" s="730"/>
      <c r="AS468" s="731"/>
      <c r="AT468" s="741"/>
      <c r="AU468" s="742"/>
      <c r="AV468" s="742"/>
      <c r="AW468" s="742"/>
      <c r="AX468" s="742"/>
      <c r="AY468" s="742"/>
      <c r="AZ468" s="742"/>
      <c r="BA468" s="742"/>
      <c r="BB468" s="742"/>
      <c r="BC468" s="742"/>
      <c r="BD468" s="743"/>
    </row>
    <row r="469" spans="1:56" s="14" customFormat="1" ht="6.95" customHeight="1">
      <c r="O469" s="109"/>
      <c r="P469" s="266"/>
      <c r="Q469" s="266"/>
      <c r="R469" s="266"/>
      <c r="S469" s="267"/>
      <c r="T469" s="334"/>
      <c r="U469" s="335"/>
      <c r="V469" s="335"/>
      <c r="W469" s="335"/>
      <c r="X469" s="335"/>
      <c r="Y469" s="335"/>
      <c r="Z469" s="335"/>
      <c r="AA469" s="335"/>
      <c r="AB469" s="335"/>
      <c r="AC469" s="335"/>
      <c r="AD469" s="335"/>
      <c r="AE469" s="335"/>
      <c r="AF469" s="335"/>
      <c r="AG469" s="335"/>
      <c r="AH469" s="336"/>
      <c r="AI469" s="732"/>
      <c r="AJ469" s="733"/>
      <c r="AK469" s="733"/>
      <c r="AL469" s="733"/>
      <c r="AM469" s="733"/>
      <c r="AN469" s="733"/>
      <c r="AO469" s="733"/>
      <c r="AP469" s="733"/>
      <c r="AQ469" s="733"/>
      <c r="AR469" s="733"/>
      <c r="AS469" s="734"/>
      <c r="AT469" s="744"/>
      <c r="AU469" s="745"/>
      <c r="AV469" s="745"/>
      <c r="AW469" s="745"/>
      <c r="AX469" s="745"/>
      <c r="AY469" s="745"/>
      <c r="AZ469" s="745"/>
      <c r="BA469" s="745"/>
      <c r="BB469" s="745"/>
      <c r="BC469" s="745"/>
      <c r="BD469" s="746"/>
    </row>
    <row r="470" spans="1:56" s="14" customFormat="1" ht="6.95" customHeight="1" thickBot="1">
      <c r="O470" s="109"/>
      <c r="P470" s="266"/>
      <c r="Q470" s="266"/>
      <c r="R470" s="266"/>
      <c r="S470" s="267"/>
      <c r="T470" s="337"/>
      <c r="U470" s="338"/>
      <c r="V470" s="338"/>
      <c r="W470" s="338"/>
      <c r="X470" s="338"/>
      <c r="Y470" s="338"/>
      <c r="Z470" s="338"/>
      <c r="AA470" s="338"/>
      <c r="AB470" s="338"/>
      <c r="AC470" s="338"/>
      <c r="AD470" s="338"/>
      <c r="AE470" s="338"/>
      <c r="AF470" s="338"/>
      <c r="AG470" s="338"/>
      <c r="AH470" s="339"/>
      <c r="AI470" s="738"/>
      <c r="AJ470" s="739"/>
      <c r="AK470" s="739"/>
      <c r="AL470" s="739"/>
      <c r="AM470" s="739"/>
      <c r="AN470" s="739"/>
      <c r="AO470" s="739"/>
      <c r="AP470" s="739"/>
      <c r="AQ470" s="739"/>
      <c r="AR470" s="739"/>
      <c r="AS470" s="740"/>
      <c r="AT470" s="747"/>
      <c r="AU470" s="748"/>
      <c r="AV470" s="748"/>
      <c r="AW470" s="748"/>
      <c r="AX470" s="748"/>
      <c r="AY470" s="748"/>
      <c r="AZ470" s="748"/>
      <c r="BA470" s="748"/>
      <c r="BB470" s="748"/>
      <c r="BC470" s="748"/>
      <c r="BD470" s="749"/>
    </row>
    <row r="471" spans="1:56" s="14" customFormat="1" ht="6.95" customHeight="1">
      <c r="O471" s="498" t="s">
        <v>175</v>
      </c>
      <c r="P471" s="498"/>
      <c r="Q471" s="498"/>
      <c r="R471" s="498"/>
      <c r="S471" s="499"/>
      <c r="T471" s="334" t="s">
        <v>178</v>
      </c>
      <c r="U471" s="335"/>
      <c r="V471" s="335"/>
      <c r="W471" s="335"/>
      <c r="X471" s="335"/>
      <c r="Y471" s="335"/>
      <c r="Z471" s="335"/>
      <c r="AA471" s="335"/>
      <c r="AB471" s="335"/>
      <c r="AC471" s="335"/>
      <c r="AD471" s="335"/>
      <c r="AE471" s="335"/>
      <c r="AF471" s="335"/>
      <c r="AG471" s="335"/>
      <c r="AH471" s="336"/>
      <c r="AI471" s="502">
        <f>SUM(AI465:AS470)</f>
        <v>1230.7692307692309</v>
      </c>
      <c r="AJ471" s="503"/>
      <c r="AK471" s="503"/>
      <c r="AL471" s="503"/>
      <c r="AM471" s="503"/>
      <c r="AN471" s="503"/>
      <c r="AO471" s="503"/>
      <c r="AP471" s="503"/>
      <c r="AQ471" s="503"/>
      <c r="AR471" s="503"/>
      <c r="AS471" s="504"/>
      <c r="AT471" s="502">
        <f>SUM(AT465:BD470)</f>
        <v>0</v>
      </c>
      <c r="AU471" s="503"/>
      <c r="AV471" s="503"/>
      <c r="AW471" s="503"/>
      <c r="AX471" s="503"/>
      <c r="AY471" s="503"/>
      <c r="AZ471" s="503"/>
      <c r="BA471" s="503"/>
      <c r="BB471" s="503"/>
      <c r="BC471" s="503"/>
      <c r="BD471" s="504"/>
    </row>
    <row r="472" spans="1:56" s="14" customFormat="1" ht="6.95" customHeight="1">
      <c r="O472" s="498"/>
      <c r="P472" s="498"/>
      <c r="Q472" s="498"/>
      <c r="R472" s="498"/>
      <c r="S472" s="499"/>
      <c r="T472" s="334"/>
      <c r="U472" s="335"/>
      <c r="V472" s="335"/>
      <c r="W472" s="335"/>
      <c r="X472" s="335"/>
      <c r="Y472" s="335"/>
      <c r="Z472" s="335"/>
      <c r="AA472" s="335"/>
      <c r="AB472" s="335"/>
      <c r="AC472" s="335"/>
      <c r="AD472" s="335"/>
      <c r="AE472" s="335"/>
      <c r="AF472" s="335"/>
      <c r="AG472" s="335"/>
      <c r="AH472" s="336"/>
      <c r="AI472" s="502"/>
      <c r="AJ472" s="503"/>
      <c r="AK472" s="503"/>
      <c r="AL472" s="503"/>
      <c r="AM472" s="503"/>
      <c r="AN472" s="503"/>
      <c r="AO472" s="503"/>
      <c r="AP472" s="503"/>
      <c r="AQ472" s="503"/>
      <c r="AR472" s="503"/>
      <c r="AS472" s="504"/>
      <c r="AT472" s="502"/>
      <c r="AU472" s="503"/>
      <c r="AV472" s="503"/>
      <c r="AW472" s="503"/>
      <c r="AX472" s="503"/>
      <c r="AY472" s="503"/>
      <c r="AZ472" s="503"/>
      <c r="BA472" s="503"/>
      <c r="BB472" s="503"/>
      <c r="BC472" s="503"/>
      <c r="BD472" s="504"/>
    </row>
    <row r="473" spans="1:56" s="14" customFormat="1" ht="6.95" customHeight="1" thickBot="1">
      <c r="O473" s="498"/>
      <c r="P473" s="498"/>
      <c r="Q473" s="498"/>
      <c r="R473" s="498"/>
      <c r="S473" s="499"/>
      <c r="T473" s="337"/>
      <c r="U473" s="338"/>
      <c r="V473" s="338"/>
      <c r="W473" s="338"/>
      <c r="X473" s="338"/>
      <c r="Y473" s="338"/>
      <c r="Z473" s="338"/>
      <c r="AA473" s="338"/>
      <c r="AB473" s="338"/>
      <c r="AC473" s="338"/>
      <c r="AD473" s="338"/>
      <c r="AE473" s="338"/>
      <c r="AF473" s="338"/>
      <c r="AG473" s="338"/>
      <c r="AH473" s="339"/>
      <c r="AI473" s="505"/>
      <c r="AJ473" s="506"/>
      <c r="AK473" s="506"/>
      <c r="AL473" s="506"/>
      <c r="AM473" s="506"/>
      <c r="AN473" s="506"/>
      <c r="AO473" s="506"/>
      <c r="AP473" s="506"/>
      <c r="AQ473" s="506"/>
      <c r="AR473" s="506"/>
      <c r="AS473" s="507"/>
      <c r="AT473" s="505"/>
      <c r="AU473" s="506"/>
      <c r="AV473" s="506"/>
      <c r="AW473" s="506"/>
      <c r="AX473" s="506"/>
      <c r="AY473" s="506"/>
      <c r="AZ473" s="506"/>
      <c r="BA473" s="506"/>
      <c r="BB473" s="506"/>
      <c r="BC473" s="506"/>
      <c r="BD473" s="507"/>
    </row>
    <row r="474" spans="1:56" s="14" customFormat="1" ht="8.1" customHeight="1">
      <c r="D474" s="98"/>
      <c r="E474" s="99"/>
      <c r="F474" s="99"/>
      <c r="G474" s="99"/>
      <c r="H474" s="99"/>
      <c r="I474" s="99"/>
      <c r="J474" s="99"/>
      <c r="K474" s="99"/>
      <c r="L474" s="99"/>
      <c r="M474" s="99"/>
      <c r="N474" s="99"/>
      <c r="O474" s="99"/>
      <c r="P474" s="858">
        <v>1.2</v>
      </c>
      <c r="Q474" s="530"/>
      <c r="R474" s="530"/>
      <c r="S474" s="530"/>
      <c r="T474" s="219" t="s">
        <v>179</v>
      </c>
      <c r="U474" s="220"/>
      <c r="V474" s="220"/>
      <c r="W474" s="220"/>
      <c r="X474" s="220"/>
      <c r="Y474" s="220"/>
      <c r="Z474" s="220"/>
      <c r="AA474" s="220"/>
      <c r="AB474" s="220"/>
      <c r="AC474" s="220"/>
      <c r="AD474" s="220"/>
      <c r="AE474" s="220"/>
      <c r="AF474" s="220"/>
      <c r="AG474" s="220"/>
      <c r="AH474" s="221"/>
      <c r="AI474" s="272">
        <f>AI471*(P474/100)</f>
        <v>14.769230769230772</v>
      </c>
      <c r="AJ474" s="273"/>
      <c r="AK474" s="273"/>
      <c r="AL474" s="273"/>
      <c r="AM474" s="273"/>
      <c r="AN474" s="273"/>
      <c r="AO474" s="273"/>
      <c r="AP474" s="273"/>
      <c r="AQ474" s="273"/>
      <c r="AR474" s="273"/>
      <c r="AS474" s="274"/>
      <c r="AT474" s="272">
        <f>AT471*(P474/100)</f>
        <v>0</v>
      </c>
      <c r="AU474" s="273"/>
      <c r="AV474" s="273"/>
      <c r="AW474" s="273"/>
      <c r="AX474" s="273"/>
      <c r="AY474" s="273"/>
      <c r="AZ474" s="273"/>
      <c r="BA474" s="273"/>
      <c r="BB474" s="273"/>
      <c r="BC474" s="273"/>
      <c r="BD474" s="274"/>
    </row>
    <row r="475" spans="1:56" s="14" customFormat="1" ht="8.1" customHeight="1">
      <c r="D475" s="99"/>
      <c r="E475" s="99"/>
      <c r="F475" s="99"/>
      <c r="G475" s="99"/>
      <c r="H475" s="99"/>
      <c r="I475" s="99"/>
      <c r="J475" s="99"/>
      <c r="K475" s="99"/>
      <c r="L475" s="99"/>
      <c r="M475" s="99"/>
      <c r="N475" s="99"/>
      <c r="O475" s="99"/>
      <c r="P475" s="530"/>
      <c r="Q475" s="530"/>
      <c r="R475" s="530"/>
      <c r="S475" s="530"/>
      <c r="T475" s="219"/>
      <c r="U475" s="220"/>
      <c r="V475" s="220"/>
      <c r="W475" s="220"/>
      <c r="X475" s="220"/>
      <c r="Y475" s="220"/>
      <c r="Z475" s="220"/>
      <c r="AA475" s="220"/>
      <c r="AB475" s="220"/>
      <c r="AC475" s="220"/>
      <c r="AD475" s="220"/>
      <c r="AE475" s="220"/>
      <c r="AF475" s="220"/>
      <c r="AG475" s="220"/>
      <c r="AH475" s="221"/>
      <c r="AI475" s="272"/>
      <c r="AJ475" s="273"/>
      <c r="AK475" s="273"/>
      <c r="AL475" s="273"/>
      <c r="AM475" s="273"/>
      <c r="AN475" s="273"/>
      <c r="AO475" s="273"/>
      <c r="AP475" s="273"/>
      <c r="AQ475" s="273"/>
      <c r="AR475" s="273"/>
      <c r="AS475" s="274"/>
      <c r="AT475" s="272"/>
      <c r="AU475" s="273"/>
      <c r="AV475" s="273"/>
      <c r="AW475" s="273"/>
      <c r="AX475" s="273"/>
      <c r="AY475" s="273"/>
      <c r="AZ475" s="273"/>
      <c r="BA475" s="273"/>
      <c r="BB475" s="273"/>
      <c r="BC475" s="273"/>
      <c r="BD475" s="274"/>
    </row>
    <row r="476" spans="1:56" s="14" customFormat="1" ht="8.1" customHeight="1">
      <c r="D476" s="99"/>
      <c r="E476" s="99"/>
      <c r="F476" s="99"/>
      <c r="G476" s="99"/>
      <c r="H476" s="99"/>
      <c r="I476" s="99"/>
      <c r="J476" s="99"/>
      <c r="K476" s="99"/>
      <c r="L476" s="99"/>
      <c r="M476" s="99"/>
      <c r="N476" s="99"/>
      <c r="O476" s="99"/>
      <c r="P476" s="530"/>
      <c r="Q476" s="530"/>
      <c r="R476" s="530"/>
      <c r="S476" s="530"/>
      <c r="T476" s="219"/>
      <c r="U476" s="220"/>
      <c r="V476" s="220"/>
      <c r="W476" s="220"/>
      <c r="X476" s="220"/>
      <c r="Y476" s="220"/>
      <c r="Z476" s="220"/>
      <c r="AA476" s="220"/>
      <c r="AB476" s="220"/>
      <c r="AC476" s="220"/>
      <c r="AD476" s="220"/>
      <c r="AE476" s="220"/>
      <c r="AF476" s="220"/>
      <c r="AG476" s="220"/>
      <c r="AH476" s="221"/>
      <c r="AI476" s="272"/>
      <c r="AJ476" s="273"/>
      <c r="AK476" s="273"/>
      <c r="AL476" s="273"/>
      <c r="AM476" s="273"/>
      <c r="AN476" s="273"/>
      <c r="AO476" s="273"/>
      <c r="AP476" s="273"/>
      <c r="AQ476" s="273"/>
      <c r="AR476" s="273"/>
      <c r="AS476" s="274"/>
      <c r="AT476" s="272"/>
      <c r="AU476" s="273"/>
      <c r="AV476" s="273"/>
      <c r="AW476" s="273"/>
      <c r="AX476" s="273"/>
      <c r="AY476" s="273"/>
      <c r="AZ476" s="273"/>
      <c r="BA476" s="273"/>
      <c r="BB476" s="273"/>
      <c r="BC476" s="273"/>
      <c r="BD476" s="274"/>
    </row>
    <row r="477" spans="1:56" s="14" customFormat="1" ht="9.75" customHeight="1" thickBot="1">
      <c r="D477" s="99"/>
      <c r="E477" s="99"/>
      <c r="F477" s="99"/>
      <c r="G477" s="99"/>
      <c r="H477" s="99"/>
      <c r="I477" s="99"/>
      <c r="J477" s="99"/>
      <c r="K477" s="99"/>
      <c r="L477" s="99"/>
      <c r="M477" s="99"/>
      <c r="N477" s="99"/>
      <c r="O477" s="99"/>
      <c r="P477" s="530"/>
      <c r="Q477" s="530"/>
      <c r="R477" s="530"/>
      <c r="S477" s="530"/>
      <c r="T477" s="522"/>
      <c r="U477" s="523"/>
      <c r="V477" s="523"/>
      <c r="W477" s="523"/>
      <c r="X477" s="523"/>
      <c r="Y477" s="523"/>
      <c r="Z477" s="523"/>
      <c r="AA477" s="523"/>
      <c r="AB477" s="523"/>
      <c r="AC477" s="523"/>
      <c r="AD477" s="523"/>
      <c r="AE477" s="523"/>
      <c r="AF477" s="523"/>
      <c r="AG477" s="523"/>
      <c r="AH477" s="524"/>
      <c r="AI477" s="526"/>
      <c r="AJ477" s="527"/>
      <c r="AK477" s="527"/>
      <c r="AL477" s="527"/>
      <c r="AM477" s="527"/>
      <c r="AN477" s="527"/>
      <c r="AO477" s="527"/>
      <c r="AP477" s="527"/>
      <c r="AQ477" s="527"/>
      <c r="AR477" s="527"/>
      <c r="AS477" s="528"/>
      <c r="AT477" s="526"/>
      <c r="AU477" s="527"/>
      <c r="AV477" s="527"/>
      <c r="AW477" s="527"/>
      <c r="AX477" s="527"/>
      <c r="AY477" s="527"/>
      <c r="AZ477" s="527"/>
      <c r="BA477" s="527"/>
      <c r="BB477" s="527"/>
      <c r="BC477" s="527"/>
      <c r="BD477" s="528"/>
    </row>
    <row r="478" spans="1:56" s="14" customFormat="1" ht="6.95" customHeight="1">
      <c r="A478" s="859" t="s">
        <v>421</v>
      </c>
      <c r="B478" s="859"/>
      <c r="C478" s="859"/>
      <c r="D478" s="859"/>
      <c r="E478" s="859"/>
      <c r="F478" s="859"/>
      <c r="G478" s="859"/>
      <c r="H478" s="859"/>
      <c r="I478" s="859"/>
      <c r="J478" s="859"/>
      <c r="K478" s="859"/>
      <c r="L478" s="859"/>
      <c r="M478" s="859"/>
      <c r="N478" s="859"/>
      <c r="O478" s="859"/>
      <c r="P478" s="530">
        <v>1.4</v>
      </c>
      <c r="Q478" s="530"/>
      <c r="R478" s="530"/>
      <c r="S478" s="530"/>
      <c r="T478" s="219" t="s">
        <v>180</v>
      </c>
      <c r="U478" s="220"/>
      <c r="V478" s="220"/>
      <c r="W478" s="220"/>
      <c r="X478" s="220"/>
      <c r="Y478" s="220"/>
      <c r="Z478" s="220"/>
      <c r="AA478" s="220"/>
      <c r="AB478" s="220"/>
      <c r="AC478" s="220"/>
      <c r="AD478" s="220"/>
      <c r="AE478" s="220"/>
      <c r="AF478" s="220"/>
      <c r="AG478" s="220"/>
      <c r="AH478" s="221"/>
      <c r="AI478" s="269">
        <f>AI474*P478</f>
        <v>20.676923076923078</v>
      </c>
      <c r="AJ478" s="270"/>
      <c r="AK478" s="270"/>
      <c r="AL478" s="270"/>
      <c r="AM478" s="270"/>
      <c r="AN478" s="270"/>
      <c r="AO478" s="270"/>
      <c r="AP478" s="270"/>
      <c r="AQ478" s="270"/>
      <c r="AR478" s="270"/>
      <c r="AS478" s="271"/>
      <c r="AT478" s="269">
        <f>AT474*P478</f>
        <v>0</v>
      </c>
      <c r="AU478" s="270"/>
      <c r="AV478" s="270"/>
      <c r="AW478" s="270"/>
      <c r="AX478" s="270"/>
      <c r="AY478" s="270"/>
      <c r="AZ478" s="270"/>
      <c r="BA478" s="270"/>
      <c r="BB478" s="270"/>
      <c r="BC478" s="270"/>
      <c r="BD478" s="271"/>
    </row>
    <row r="479" spans="1:56" s="14" customFormat="1" ht="6.95" customHeight="1">
      <c r="A479" s="859"/>
      <c r="B479" s="859"/>
      <c r="C479" s="859"/>
      <c r="D479" s="859"/>
      <c r="E479" s="859"/>
      <c r="F479" s="859"/>
      <c r="G479" s="859"/>
      <c r="H479" s="859"/>
      <c r="I479" s="859"/>
      <c r="J479" s="859"/>
      <c r="K479" s="859"/>
      <c r="L479" s="859"/>
      <c r="M479" s="859"/>
      <c r="N479" s="859"/>
      <c r="O479" s="859"/>
      <c r="P479" s="530"/>
      <c r="Q479" s="530"/>
      <c r="R479" s="530"/>
      <c r="S479" s="530"/>
      <c r="T479" s="219"/>
      <c r="U479" s="220"/>
      <c r="V479" s="220"/>
      <c r="W479" s="220"/>
      <c r="X479" s="220"/>
      <c r="Y479" s="220"/>
      <c r="Z479" s="220"/>
      <c r="AA479" s="220"/>
      <c r="AB479" s="220"/>
      <c r="AC479" s="220"/>
      <c r="AD479" s="220"/>
      <c r="AE479" s="220"/>
      <c r="AF479" s="220"/>
      <c r="AG479" s="220"/>
      <c r="AH479" s="221"/>
      <c r="AI479" s="272"/>
      <c r="AJ479" s="273"/>
      <c r="AK479" s="273"/>
      <c r="AL479" s="273"/>
      <c r="AM479" s="273"/>
      <c r="AN479" s="273"/>
      <c r="AO479" s="273"/>
      <c r="AP479" s="273"/>
      <c r="AQ479" s="273"/>
      <c r="AR479" s="273"/>
      <c r="AS479" s="274"/>
      <c r="AT479" s="272"/>
      <c r="AU479" s="273"/>
      <c r="AV479" s="273"/>
      <c r="AW479" s="273"/>
      <c r="AX479" s="273"/>
      <c r="AY479" s="273"/>
      <c r="AZ479" s="273"/>
      <c r="BA479" s="273"/>
      <c r="BB479" s="273"/>
      <c r="BC479" s="273"/>
      <c r="BD479" s="274"/>
    </row>
    <row r="480" spans="1:56" s="14" customFormat="1" ht="6.95" customHeight="1">
      <c r="A480" s="859"/>
      <c r="B480" s="859"/>
      <c r="C480" s="859"/>
      <c r="D480" s="859"/>
      <c r="E480" s="859"/>
      <c r="F480" s="859"/>
      <c r="G480" s="859"/>
      <c r="H480" s="859"/>
      <c r="I480" s="859"/>
      <c r="J480" s="859"/>
      <c r="K480" s="859"/>
      <c r="L480" s="859"/>
      <c r="M480" s="859"/>
      <c r="N480" s="859"/>
      <c r="O480" s="859"/>
      <c r="P480" s="530"/>
      <c r="Q480" s="530"/>
      <c r="R480" s="530"/>
      <c r="S480" s="530"/>
      <c r="T480" s="222"/>
      <c r="U480" s="223"/>
      <c r="V480" s="223"/>
      <c r="W480" s="223"/>
      <c r="X480" s="223"/>
      <c r="Y480" s="223"/>
      <c r="Z480" s="223"/>
      <c r="AA480" s="223"/>
      <c r="AB480" s="223"/>
      <c r="AC480" s="223"/>
      <c r="AD480" s="223"/>
      <c r="AE480" s="223"/>
      <c r="AF480" s="223"/>
      <c r="AG480" s="223"/>
      <c r="AH480" s="224"/>
      <c r="AI480" s="275"/>
      <c r="AJ480" s="276"/>
      <c r="AK480" s="276"/>
      <c r="AL480" s="276"/>
      <c r="AM480" s="276"/>
      <c r="AN480" s="276"/>
      <c r="AO480" s="276"/>
      <c r="AP480" s="276"/>
      <c r="AQ480" s="276"/>
      <c r="AR480" s="276"/>
      <c r="AS480" s="277"/>
      <c r="AT480" s="275"/>
      <c r="AU480" s="276"/>
      <c r="AV480" s="276"/>
      <c r="AW480" s="276"/>
      <c r="AX480" s="276"/>
      <c r="AY480" s="276"/>
      <c r="AZ480" s="276"/>
      <c r="BA480" s="276"/>
      <c r="BB480" s="276"/>
      <c r="BC480" s="276"/>
      <c r="BD480" s="277"/>
    </row>
    <row r="481" spans="1:59" s="14" customFormat="1" ht="8.1" customHeight="1"/>
    <row r="482" spans="1:59" s="26" customFormat="1" ht="8.1" customHeight="1">
      <c r="A482" s="862" t="s">
        <v>466</v>
      </c>
      <c r="B482" s="278"/>
      <c r="C482" s="278"/>
      <c r="D482" s="278"/>
      <c r="E482" s="278"/>
      <c r="F482" s="278"/>
      <c r="G482" s="278"/>
      <c r="H482" s="278"/>
      <c r="I482" s="278"/>
      <c r="J482" s="278"/>
      <c r="K482" s="278"/>
      <c r="L482" s="278"/>
      <c r="M482" s="278"/>
      <c r="N482" s="278"/>
      <c r="O482" s="278"/>
      <c r="P482" s="278"/>
      <c r="Q482" s="278"/>
      <c r="R482" s="278"/>
      <c r="S482" s="278"/>
      <c r="T482" s="278"/>
      <c r="U482" s="278"/>
      <c r="V482" s="278"/>
      <c r="W482" s="278"/>
      <c r="X482" s="278"/>
      <c r="Y482" s="278"/>
      <c r="Z482" s="278"/>
      <c r="AA482" s="278"/>
      <c r="AB482" s="278"/>
      <c r="AC482" s="278"/>
      <c r="AD482" s="278"/>
      <c r="AE482" s="278"/>
      <c r="AF482" s="278"/>
      <c r="AG482" s="278"/>
      <c r="AH482" s="278"/>
      <c r="AI482" s="278"/>
      <c r="AJ482" s="278"/>
      <c r="AK482" s="278"/>
      <c r="AL482" s="278"/>
      <c r="AM482" s="278"/>
      <c r="AN482" s="278"/>
      <c r="AO482" s="278" t="s">
        <v>164</v>
      </c>
      <c r="AP482" s="278"/>
      <c r="AQ482" s="278"/>
      <c r="AR482" s="278"/>
      <c r="AS482" s="278"/>
      <c r="AT482" s="278"/>
      <c r="AU482" s="278"/>
      <c r="AV482" s="278"/>
      <c r="AW482" s="278"/>
      <c r="AX482" s="278"/>
      <c r="AY482" s="278"/>
      <c r="AZ482" s="278"/>
      <c r="BA482" s="278"/>
      <c r="BB482" s="278"/>
      <c r="BC482" s="278"/>
      <c r="BD482" s="278"/>
      <c r="BE482" s="278"/>
      <c r="BF482" s="278"/>
      <c r="BG482" s="278"/>
    </row>
    <row r="483" spans="1:59" s="26" customFormat="1" ht="8.1" customHeight="1">
      <c r="A483" s="278"/>
      <c r="B483" s="278"/>
      <c r="C483" s="278"/>
      <c r="D483" s="278"/>
      <c r="E483" s="278"/>
      <c r="F483" s="278"/>
      <c r="G483" s="278"/>
      <c r="H483" s="278"/>
      <c r="I483" s="278"/>
      <c r="J483" s="278"/>
      <c r="K483" s="278"/>
      <c r="L483" s="278"/>
      <c r="M483" s="278"/>
      <c r="N483" s="278"/>
      <c r="O483" s="278"/>
      <c r="P483" s="278"/>
      <c r="Q483" s="278"/>
      <c r="R483" s="278"/>
      <c r="S483" s="278"/>
      <c r="T483" s="278"/>
      <c r="U483" s="278"/>
      <c r="V483" s="278"/>
      <c r="W483" s="278"/>
      <c r="X483" s="278"/>
      <c r="Y483" s="278"/>
      <c r="Z483" s="278"/>
      <c r="AA483" s="278"/>
      <c r="AB483" s="278"/>
      <c r="AC483" s="278"/>
      <c r="AD483" s="278"/>
      <c r="AE483" s="278"/>
      <c r="AF483" s="278"/>
      <c r="AG483" s="278"/>
      <c r="AH483" s="278"/>
      <c r="AI483" s="278"/>
      <c r="AJ483" s="278"/>
      <c r="AK483" s="278"/>
      <c r="AL483" s="278"/>
      <c r="AM483" s="278"/>
      <c r="AN483" s="278"/>
      <c r="AO483" s="278"/>
      <c r="AP483" s="278"/>
      <c r="AQ483" s="278"/>
      <c r="AR483" s="278"/>
      <c r="AS483" s="278"/>
      <c r="AT483" s="278"/>
      <c r="AU483" s="278"/>
      <c r="AV483" s="278"/>
      <c r="AW483" s="278"/>
      <c r="AX483" s="278"/>
      <c r="AY483" s="278"/>
      <c r="AZ483" s="278"/>
      <c r="BA483" s="278"/>
      <c r="BB483" s="278"/>
      <c r="BC483" s="278"/>
      <c r="BD483" s="278"/>
      <c r="BE483" s="278"/>
      <c r="BF483" s="278"/>
      <c r="BG483" s="278"/>
    </row>
    <row r="484" spans="1:59" s="14" customFormat="1" ht="8.1" customHeight="1">
      <c r="AI484" s="514" t="s">
        <v>126</v>
      </c>
      <c r="AJ484" s="515"/>
      <c r="AK484" s="515"/>
      <c r="AL484" s="515"/>
      <c r="AM484" s="515"/>
      <c r="AN484" s="515"/>
      <c r="AO484" s="515"/>
      <c r="AP484" s="515"/>
      <c r="AQ484" s="515"/>
      <c r="AR484" s="515"/>
      <c r="AS484" s="516"/>
      <c r="AT484" s="514" t="s">
        <v>127</v>
      </c>
      <c r="AU484" s="515"/>
      <c r="AV484" s="515"/>
      <c r="AW484" s="515"/>
      <c r="AX484" s="515"/>
      <c r="AY484" s="515"/>
      <c r="AZ484" s="515"/>
      <c r="BA484" s="515"/>
      <c r="BB484" s="515"/>
      <c r="BC484" s="515"/>
      <c r="BD484" s="516"/>
    </row>
    <row r="485" spans="1:59" s="14" customFormat="1" ht="8.1" customHeight="1">
      <c r="AI485" s="517"/>
      <c r="AJ485" s="518"/>
      <c r="AK485" s="518"/>
      <c r="AL485" s="518"/>
      <c r="AM485" s="518"/>
      <c r="AN485" s="518"/>
      <c r="AO485" s="518"/>
      <c r="AP485" s="518"/>
      <c r="AQ485" s="518"/>
      <c r="AR485" s="518"/>
      <c r="AS485" s="519"/>
      <c r="AT485" s="517"/>
      <c r="AU485" s="518"/>
      <c r="AV485" s="518"/>
      <c r="AW485" s="518"/>
      <c r="AX485" s="518"/>
      <c r="AY485" s="518"/>
      <c r="AZ485" s="518"/>
      <c r="BA485" s="518"/>
      <c r="BB485" s="518"/>
      <c r="BC485" s="518"/>
      <c r="BD485" s="519"/>
    </row>
    <row r="486" spans="1:59" s="14" customFormat="1" ht="6.95" customHeight="1">
      <c r="P486" s="44"/>
      <c r="Q486" s="44"/>
      <c r="R486" s="44"/>
      <c r="S486" s="45"/>
      <c r="T486" s="194" t="s">
        <v>165</v>
      </c>
      <c r="U486" s="509"/>
      <c r="V486" s="509"/>
      <c r="W486" s="509"/>
      <c r="X486" s="509"/>
      <c r="Y486" s="509"/>
      <c r="Z486" s="509"/>
      <c r="AA486" s="509"/>
      <c r="AB486" s="509"/>
      <c r="AC486" s="509"/>
      <c r="AD486" s="509"/>
      <c r="AE486" s="509"/>
      <c r="AF486" s="509"/>
      <c r="AG486" s="509"/>
      <c r="AH486" s="510"/>
      <c r="AI486" s="531">
        <f>AV300</f>
        <v>937.69230769230774</v>
      </c>
      <c r="AJ486" s="532"/>
      <c r="AK486" s="532"/>
      <c r="AL486" s="532"/>
      <c r="AM486" s="532"/>
      <c r="AN486" s="532"/>
      <c r="AO486" s="532"/>
      <c r="AP486" s="532"/>
      <c r="AQ486" s="532"/>
      <c r="AR486" s="532"/>
      <c r="AS486" s="533"/>
      <c r="AT486" s="531">
        <f>IF(OR(AZ147&lt;&gt;"",BF147&lt;&gt;""),0,AV312)</f>
        <v>0</v>
      </c>
      <c r="AU486" s="532"/>
      <c r="AV486" s="532"/>
      <c r="AW486" s="532"/>
      <c r="AX486" s="532"/>
      <c r="AY486" s="532"/>
      <c r="AZ486" s="532"/>
      <c r="BA486" s="532"/>
      <c r="BB486" s="532"/>
      <c r="BC486" s="532"/>
      <c r="BD486" s="533"/>
    </row>
    <row r="487" spans="1:59" s="14" customFormat="1" ht="6.95" customHeight="1">
      <c r="P487" s="44"/>
      <c r="Q487" s="44"/>
      <c r="R487" s="44"/>
      <c r="S487" s="45"/>
      <c r="T487" s="334"/>
      <c r="U487" s="335"/>
      <c r="V487" s="335"/>
      <c r="W487" s="335"/>
      <c r="X487" s="335"/>
      <c r="Y487" s="335"/>
      <c r="Z487" s="335"/>
      <c r="AA487" s="335"/>
      <c r="AB487" s="335"/>
      <c r="AC487" s="335"/>
      <c r="AD487" s="335"/>
      <c r="AE487" s="335"/>
      <c r="AF487" s="335"/>
      <c r="AG487" s="335"/>
      <c r="AH487" s="336"/>
      <c r="AI487" s="502"/>
      <c r="AJ487" s="503"/>
      <c r="AK487" s="503"/>
      <c r="AL487" s="503"/>
      <c r="AM487" s="503"/>
      <c r="AN487" s="503"/>
      <c r="AO487" s="503"/>
      <c r="AP487" s="503"/>
      <c r="AQ487" s="503"/>
      <c r="AR487" s="503"/>
      <c r="AS487" s="504"/>
      <c r="AT487" s="502"/>
      <c r="AU487" s="503"/>
      <c r="AV487" s="503"/>
      <c r="AW487" s="503"/>
      <c r="AX487" s="503"/>
      <c r="AY487" s="503"/>
      <c r="AZ487" s="503"/>
      <c r="BA487" s="503"/>
      <c r="BB487" s="503"/>
      <c r="BC487" s="503"/>
      <c r="BD487" s="504"/>
    </row>
    <row r="488" spans="1:59" s="14" customFormat="1" ht="6.95" customHeight="1">
      <c r="P488" s="44"/>
      <c r="Q488" s="44"/>
      <c r="R488" s="44"/>
      <c r="S488" s="45"/>
      <c r="T488" s="511"/>
      <c r="U488" s="512"/>
      <c r="V488" s="512"/>
      <c r="W488" s="512"/>
      <c r="X488" s="512"/>
      <c r="Y488" s="512"/>
      <c r="Z488" s="512"/>
      <c r="AA488" s="512"/>
      <c r="AB488" s="512"/>
      <c r="AC488" s="512"/>
      <c r="AD488" s="512"/>
      <c r="AE488" s="512"/>
      <c r="AF488" s="512"/>
      <c r="AG488" s="512"/>
      <c r="AH488" s="513"/>
      <c r="AI488" s="534"/>
      <c r="AJ488" s="535"/>
      <c r="AK488" s="535"/>
      <c r="AL488" s="535"/>
      <c r="AM488" s="535"/>
      <c r="AN488" s="535"/>
      <c r="AO488" s="535"/>
      <c r="AP488" s="535"/>
      <c r="AQ488" s="535"/>
      <c r="AR488" s="535"/>
      <c r="AS488" s="536"/>
      <c r="AT488" s="534"/>
      <c r="AU488" s="535"/>
      <c r="AV488" s="535"/>
      <c r="AW488" s="535"/>
      <c r="AX488" s="535"/>
      <c r="AY488" s="535"/>
      <c r="AZ488" s="535"/>
      <c r="BA488" s="535"/>
      <c r="BB488" s="535"/>
      <c r="BC488" s="535"/>
      <c r="BD488" s="536"/>
    </row>
    <row r="489" spans="1:59" s="14" customFormat="1" ht="6.95" customHeight="1">
      <c r="O489" s="109"/>
      <c r="P489" s="266" t="s">
        <v>173</v>
      </c>
      <c r="Q489" s="266"/>
      <c r="R489" s="266"/>
      <c r="S489" s="267"/>
      <c r="T489" s="334" t="s">
        <v>435</v>
      </c>
      <c r="U489" s="335"/>
      <c r="V489" s="335"/>
      <c r="W489" s="335"/>
      <c r="X489" s="335"/>
      <c r="Y489" s="335"/>
      <c r="Z489" s="335"/>
      <c r="AA489" s="335"/>
      <c r="AB489" s="335"/>
      <c r="AC489" s="335"/>
      <c r="AD489" s="335"/>
      <c r="AE489" s="335"/>
      <c r="AF489" s="335"/>
      <c r="AG489" s="335"/>
      <c r="AH489" s="336"/>
      <c r="AI489" s="729">
        <f>AE300+AE303</f>
        <v>293.07692307692309</v>
      </c>
      <c r="AJ489" s="730"/>
      <c r="AK489" s="730"/>
      <c r="AL489" s="730"/>
      <c r="AM489" s="730"/>
      <c r="AN489" s="730"/>
      <c r="AO489" s="730"/>
      <c r="AP489" s="730"/>
      <c r="AQ489" s="730"/>
      <c r="AR489" s="730"/>
      <c r="AS489" s="731"/>
      <c r="AT489" s="741"/>
      <c r="AU489" s="742"/>
      <c r="AV489" s="742"/>
      <c r="AW489" s="742"/>
      <c r="AX489" s="742"/>
      <c r="AY489" s="742"/>
      <c r="AZ489" s="742"/>
      <c r="BA489" s="742"/>
      <c r="BB489" s="742"/>
      <c r="BC489" s="742"/>
      <c r="BD489" s="743"/>
    </row>
    <row r="490" spans="1:59" s="14" customFormat="1" ht="6.95" customHeight="1">
      <c r="O490" s="109"/>
      <c r="P490" s="266"/>
      <c r="Q490" s="266"/>
      <c r="R490" s="266"/>
      <c r="S490" s="267"/>
      <c r="T490" s="334"/>
      <c r="U490" s="335"/>
      <c r="V490" s="335"/>
      <c r="W490" s="335"/>
      <c r="X490" s="335"/>
      <c r="Y490" s="335"/>
      <c r="Z490" s="335"/>
      <c r="AA490" s="335"/>
      <c r="AB490" s="335"/>
      <c r="AC490" s="335"/>
      <c r="AD490" s="335"/>
      <c r="AE490" s="335"/>
      <c r="AF490" s="335"/>
      <c r="AG490" s="335"/>
      <c r="AH490" s="336"/>
      <c r="AI490" s="732"/>
      <c r="AJ490" s="733"/>
      <c r="AK490" s="733"/>
      <c r="AL490" s="733"/>
      <c r="AM490" s="733"/>
      <c r="AN490" s="733"/>
      <c r="AO490" s="733"/>
      <c r="AP490" s="733"/>
      <c r="AQ490" s="733"/>
      <c r="AR490" s="733"/>
      <c r="AS490" s="734"/>
      <c r="AT490" s="744"/>
      <c r="AU490" s="745"/>
      <c r="AV490" s="745"/>
      <c r="AW490" s="745"/>
      <c r="AX490" s="745"/>
      <c r="AY490" s="745"/>
      <c r="AZ490" s="745"/>
      <c r="BA490" s="745"/>
      <c r="BB490" s="745"/>
      <c r="BC490" s="745"/>
      <c r="BD490" s="746"/>
    </row>
    <row r="491" spans="1:59" s="14" customFormat="1" ht="6.95" customHeight="1" thickBot="1">
      <c r="O491" s="109"/>
      <c r="P491" s="266"/>
      <c r="Q491" s="266"/>
      <c r="R491" s="266"/>
      <c r="S491" s="267"/>
      <c r="T491" s="337"/>
      <c r="U491" s="338"/>
      <c r="V491" s="338"/>
      <c r="W491" s="338"/>
      <c r="X491" s="338"/>
      <c r="Y491" s="338"/>
      <c r="Z491" s="338"/>
      <c r="AA491" s="338"/>
      <c r="AB491" s="338"/>
      <c r="AC491" s="338"/>
      <c r="AD491" s="338"/>
      <c r="AE491" s="338"/>
      <c r="AF491" s="338"/>
      <c r="AG491" s="338"/>
      <c r="AH491" s="339"/>
      <c r="AI491" s="738"/>
      <c r="AJ491" s="739"/>
      <c r="AK491" s="739"/>
      <c r="AL491" s="739"/>
      <c r="AM491" s="739"/>
      <c r="AN491" s="739"/>
      <c r="AO491" s="739"/>
      <c r="AP491" s="739"/>
      <c r="AQ491" s="739"/>
      <c r="AR491" s="739"/>
      <c r="AS491" s="740"/>
      <c r="AT491" s="747"/>
      <c r="AU491" s="748"/>
      <c r="AV491" s="748"/>
      <c r="AW491" s="748"/>
      <c r="AX491" s="748"/>
      <c r="AY491" s="748"/>
      <c r="AZ491" s="748"/>
      <c r="BA491" s="748"/>
      <c r="BB491" s="748"/>
      <c r="BC491" s="748"/>
      <c r="BD491" s="749"/>
    </row>
    <row r="492" spans="1:59" s="14" customFormat="1" ht="6.95" customHeight="1">
      <c r="O492" s="498" t="s">
        <v>175</v>
      </c>
      <c r="P492" s="498"/>
      <c r="Q492" s="498"/>
      <c r="R492" s="498"/>
      <c r="S492" s="499"/>
      <c r="T492" s="334" t="s">
        <v>178</v>
      </c>
      <c r="U492" s="335"/>
      <c r="V492" s="335"/>
      <c r="W492" s="335"/>
      <c r="X492" s="335"/>
      <c r="Y492" s="335"/>
      <c r="Z492" s="335"/>
      <c r="AA492" s="335"/>
      <c r="AB492" s="335"/>
      <c r="AC492" s="335"/>
      <c r="AD492" s="335"/>
      <c r="AE492" s="335"/>
      <c r="AF492" s="335"/>
      <c r="AG492" s="335"/>
      <c r="AH492" s="336"/>
      <c r="AI492" s="502">
        <f>SUM(AI486:AS491)</f>
        <v>1230.7692307692309</v>
      </c>
      <c r="AJ492" s="503"/>
      <c r="AK492" s="503"/>
      <c r="AL492" s="503"/>
      <c r="AM492" s="503"/>
      <c r="AN492" s="503"/>
      <c r="AO492" s="503"/>
      <c r="AP492" s="503"/>
      <c r="AQ492" s="503"/>
      <c r="AR492" s="503"/>
      <c r="AS492" s="504"/>
      <c r="AT492" s="502">
        <f>SUM(AT486:BD491)</f>
        <v>0</v>
      </c>
      <c r="AU492" s="503"/>
      <c r="AV492" s="503"/>
      <c r="AW492" s="503"/>
      <c r="AX492" s="503"/>
      <c r="AY492" s="503"/>
      <c r="AZ492" s="503"/>
      <c r="BA492" s="503"/>
      <c r="BB492" s="503"/>
      <c r="BC492" s="503"/>
      <c r="BD492" s="504"/>
    </row>
    <row r="493" spans="1:59" s="14" customFormat="1" ht="6.95" customHeight="1">
      <c r="O493" s="498"/>
      <c r="P493" s="498"/>
      <c r="Q493" s="498"/>
      <c r="R493" s="498"/>
      <c r="S493" s="499"/>
      <c r="T493" s="334"/>
      <c r="U493" s="335"/>
      <c r="V493" s="335"/>
      <c r="W493" s="335"/>
      <c r="X493" s="335"/>
      <c r="Y493" s="335"/>
      <c r="Z493" s="335"/>
      <c r="AA493" s="335"/>
      <c r="AB493" s="335"/>
      <c r="AC493" s="335"/>
      <c r="AD493" s="335"/>
      <c r="AE493" s="335"/>
      <c r="AF493" s="335"/>
      <c r="AG493" s="335"/>
      <c r="AH493" s="336"/>
      <c r="AI493" s="502"/>
      <c r="AJ493" s="503"/>
      <c r="AK493" s="503"/>
      <c r="AL493" s="503"/>
      <c r="AM493" s="503"/>
      <c r="AN493" s="503"/>
      <c r="AO493" s="503"/>
      <c r="AP493" s="503"/>
      <c r="AQ493" s="503"/>
      <c r="AR493" s="503"/>
      <c r="AS493" s="504"/>
      <c r="AT493" s="502"/>
      <c r="AU493" s="503"/>
      <c r="AV493" s="503"/>
      <c r="AW493" s="503"/>
      <c r="AX493" s="503"/>
      <c r="AY493" s="503"/>
      <c r="AZ493" s="503"/>
      <c r="BA493" s="503"/>
      <c r="BB493" s="503"/>
      <c r="BC493" s="503"/>
      <c r="BD493" s="504"/>
    </row>
    <row r="494" spans="1:59" s="14" customFormat="1" ht="6.95" customHeight="1" thickBot="1">
      <c r="O494" s="498"/>
      <c r="P494" s="498"/>
      <c r="Q494" s="498"/>
      <c r="R494" s="498"/>
      <c r="S494" s="499"/>
      <c r="T494" s="337"/>
      <c r="U494" s="338"/>
      <c r="V494" s="338"/>
      <c r="W494" s="338"/>
      <c r="X494" s="338"/>
      <c r="Y494" s="338"/>
      <c r="Z494" s="338"/>
      <c r="AA494" s="338"/>
      <c r="AB494" s="338"/>
      <c r="AC494" s="338"/>
      <c r="AD494" s="338"/>
      <c r="AE494" s="338"/>
      <c r="AF494" s="338"/>
      <c r="AG494" s="338"/>
      <c r="AH494" s="339"/>
      <c r="AI494" s="505"/>
      <c r="AJ494" s="506"/>
      <c r="AK494" s="506"/>
      <c r="AL494" s="506"/>
      <c r="AM494" s="506"/>
      <c r="AN494" s="506"/>
      <c r="AO494" s="506"/>
      <c r="AP494" s="506"/>
      <c r="AQ494" s="506"/>
      <c r="AR494" s="506"/>
      <c r="AS494" s="507"/>
      <c r="AT494" s="505"/>
      <c r="AU494" s="506"/>
      <c r="AV494" s="506"/>
      <c r="AW494" s="506"/>
      <c r="AX494" s="506"/>
      <c r="AY494" s="506"/>
      <c r="AZ494" s="506"/>
      <c r="BA494" s="506"/>
      <c r="BB494" s="506"/>
      <c r="BC494" s="506"/>
      <c r="BD494" s="507"/>
    </row>
    <row r="495" spans="1:59" s="14" customFormat="1" ht="8.1" customHeight="1">
      <c r="D495" s="98"/>
      <c r="E495" s="98"/>
      <c r="F495" s="98"/>
      <c r="G495" s="98"/>
      <c r="H495" s="98"/>
      <c r="I495" s="98"/>
      <c r="J495" s="98"/>
      <c r="K495" s="98"/>
      <c r="L495" s="98"/>
      <c r="M495" s="98"/>
      <c r="N495" s="98"/>
      <c r="O495" s="98"/>
      <c r="P495" s="529">
        <v>0.49399999999999999</v>
      </c>
      <c r="Q495" s="530"/>
      <c r="R495" s="530"/>
      <c r="S495" s="530"/>
      <c r="T495" s="219" t="s">
        <v>179</v>
      </c>
      <c r="U495" s="220"/>
      <c r="V495" s="220"/>
      <c r="W495" s="220"/>
      <c r="X495" s="220"/>
      <c r="Y495" s="220"/>
      <c r="Z495" s="220"/>
      <c r="AA495" s="220"/>
      <c r="AB495" s="220"/>
      <c r="AC495" s="220"/>
      <c r="AD495" s="220"/>
      <c r="AE495" s="220"/>
      <c r="AF495" s="220"/>
      <c r="AG495" s="220"/>
      <c r="AH495" s="221"/>
      <c r="AI495" s="272">
        <f>AI492*(P495/100)</f>
        <v>6.080000000000001</v>
      </c>
      <c r="AJ495" s="273"/>
      <c r="AK495" s="273"/>
      <c r="AL495" s="273"/>
      <c r="AM495" s="273"/>
      <c r="AN495" s="273"/>
      <c r="AO495" s="273"/>
      <c r="AP495" s="273"/>
      <c r="AQ495" s="273"/>
      <c r="AR495" s="273"/>
      <c r="AS495" s="274"/>
      <c r="AT495" s="272">
        <f>AT492*(P495/100)</f>
        <v>0</v>
      </c>
      <c r="AU495" s="273"/>
      <c r="AV495" s="273"/>
      <c r="AW495" s="273"/>
      <c r="AX495" s="273"/>
      <c r="AY495" s="273"/>
      <c r="AZ495" s="273"/>
      <c r="BA495" s="273"/>
      <c r="BB495" s="273"/>
      <c r="BC495" s="273"/>
      <c r="BD495" s="274"/>
    </row>
    <row r="496" spans="1:59" s="14" customFormat="1" ht="8.1" customHeight="1">
      <c r="D496" s="98"/>
      <c r="E496" s="98"/>
      <c r="F496" s="98"/>
      <c r="G496" s="98"/>
      <c r="H496" s="98"/>
      <c r="I496" s="98"/>
      <c r="J496" s="98"/>
      <c r="K496" s="98"/>
      <c r="L496" s="98"/>
      <c r="M496" s="98"/>
      <c r="N496" s="98"/>
      <c r="O496" s="98"/>
      <c r="P496" s="530"/>
      <c r="Q496" s="530"/>
      <c r="R496" s="530"/>
      <c r="S496" s="530"/>
      <c r="T496" s="219"/>
      <c r="U496" s="220"/>
      <c r="V496" s="220"/>
      <c r="W496" s="220"/>
      <c r="X496" s="220"/>
      <c r="Y496" s="220"/>
      <c r="Z496" s="220"/>
      <c r="AA496" s="220"/>
      <c r="AB496" s="220"/>
      <c r="AC496" s="220"/>
      <c r="AD496" s="220"/>
      <c r="AE496" s="220"/>
      <c r="AF496" s="220"/>
      <c r="AG496" s="220"/>
      <c r="AH496" s="221"/>
      <c r="AI496" s="272"/>
      <c r="AJ496" s="273"/>
      <c r="AK496" s="273"/>
      <c r="AL496" s="273"/>
      <c r="AM496" s="273"/>
      <c r="AN496" s="273"/>
      <c r="AO496" s="273"/>
      <c r="AP496" s="273"/>
      <c r="AQ496" s="273"/>
      <c r="AR496" s="273"/>
      <c r="AS496" s="274"/>
      <c r="AT496" s="272"/>
      <c r="AU496" s="273"/>
      <c r="AV496" s="273"/>
      <c r="AW496" s="273"/>
      <c r="AX496" s="273"/>
      <c r="AY496" s="273"/>
      <c r="AZ496" s="273"/>
      <c r="BA496" s="273"/>
      <c r="BB496" s="273"/>
      <c r="BC496" s="273"/>
      <c r="BD496" s="274"/>
    </row>
    <row r="497" spans="1:59" s="14" customFormat="1" ht="8.1" customHeight="1">
      <c r="D497" s="98"/>
      <c r="E497" s="98"/>
      <c r="F497" s="98"/>
      <c r="G497" s="98"/>
      <c r="H497" s="98"/>
      <c r="I497" s="98"/>
      <c r="J497" s="98"/>
      <c r="K497" s="98"/>
      <c r="L497" s="98"/>
      <c r="M497" s="98"/>
      <c r="N497" s="98"/>
      <c r="O497" s="98"/>
      <c r="P497" s="530"/>
      <c r="Q497" s="530"/>
      <c r="R497" s="530"/>
      <c r="S497" s="530"/>
      <c r="T497" s="219"/>
      <c r="U497" s="220"/>
      <c r="V497" s="220"/>
      <c r="W497" s="220"/>
      <c r="X497" s="220"/>
      <c r="Y497" s="220"/>
      <c r="Z497" s="220"/>
      <c r="AA497" s="220"/>
      <c r="AB497" s="220"/>
      <c r="AC497" s="220"/>
      <c r="AD497" s="220"/>
      <c r="AE497" s="220"/>
      <c r="AF497" s="220"/>
      <c r="AG497" s="220"/>
      <c r="AH497" s="221"/>
      <c r="AI497" s="272"/>
      <c r="AJ497" s="273"/>
      <c r="AK497" s="273"/>
      <c r="AL497" s="273"/>
      <c r="AM497" s="273"/>
      <c r="AN497" s="273"/>
      <c r="AO497" s="273"/>
      <c r="AP497" s="273"/>
      <c r="AQ497" s="273"/>
      <c r="AR497" s="273"/>
      <c r="AS497" s="274"/>
      <c r="AT497" s="272"/>
      <c r="AU497" s="273"/>
      <c r="AV497" s="273"/>
      <c r="AW497" s="273"/>
      <c r="AX497" s="273"/>
      <c r="AY497" s="273"/>
      <c r="AZ497" s="273"/>
      <c r="BA497" s="273"/>
      <c r="BB497" s="273"/>
      <c r="BC497" s="273"/>
      <c r="BD497" s="274"/>
    </row>
    <row r="498" spans="1:59" s="14" customFormat="1" ht="9.75" customHeight="1" thickBot="1">
      <c r="D498" s="98"/>
      <c r="E498" s="98"/>
      <c r="F498" s="98"/>
      <c r="G498" s="98"/>
      <c r="H498" s="98"/>
      <c r="I498" s="98"/>
      <c r="J498" s="98"/>
      <c r="K498" s="98"/>
      <c r="L498" s="98"/>
      <c r="M498" s="98"/>
      <c r="N498" s="98"/>
      <c r="O498" s="98"/>
      <c r="P498" s="530"/>
      <c r="Q498" s="530"/>
      <c r="R498" s="530"/>
      <c r="S498" s="530"/>
      <c r="T498" s="522"/>
      <c r="U498" s="523"/>
      <c r="V498" s="523"/>
      <c r="W498" s="523"/>
      <c r="X498" s="523"/>
      <c r="Y498" s="523"/>
      <c r="Z498" s="523"/>
      <c r="AA498" s="523"/>
      <c r="AB498" s="523"/>
      <c r="AC498" s="523"/>
      <c r="AD498" s="523"/>
      <c r="AE498" s="523"/>
      <c r="AF498" s="523"/>
      <c r="AG498" s="523"/>
      <c r="AH498" s="524"/>
      <c r="AI498" s="526"/>
      <c r="AJ498" s="527"/>
      <c r="AK498" s="527"/>
      <c r="AL498" s="527"/>
      <c r="AM498" s="527"/>
      <c r="AN498" s="527"/>
      <c r="AO498" s="527"/>
      <c r="AP498" s="527"/>
      <c r="AQ498" s="527"/>
      <c r="AR498" s="527"/>
      <c r="AS498" s="528"/>
      <c r="AT498" s="526"/>
      <c r="AU498" s="527"/>
      <c r="AV498" s="527"/>
      <c r="AW498" s="527"/>
      <c r="AX498" s="527"/>
      <c r="AY498" s="527"/>
      <c r="AZ498" s="527"/>
      <c r="BA498" s="527"/>
      <c r="BB498" s="527"/>
      <c r="BC498" s="527"/>
      <c r="BD498" s="528"/>
    </row>
    <row r="499" spans="1:59" s="14" customFormat="1" ht="8.1" customHeight="1">
      <c r="D499" s="98"/>
      <c r="E499" s="98"/>
      <c r="F499" s="98"/>
      <c r="G499" s="98"/>
      <c r="H499" s="98"/>
      <c r="I499" s="98"/>
      <c r="J499" s="98"/>
      <c r="K499" s="98"/>
      <c r="L499" s="98"/>
      <c r="M499" s="98"/>
      <c r="N499" s="98"/>
      <c r="O499" s="98"/>
      <c r="P499" s="530">
        <v>0.69199999999999995</v>
      </c>
      <c r="Q499" s="530"/>
      <c r="R499" s="530"/>
      <c r="S499" s="530"/>
      <c r="T499" s="219" t="s">
        <v>180</v>
      </c>
      <c r="U499" s="220"/>
      <c r="V499" s="220"/>
      <c r="W499" s="220"/>
      <c r="X499" s="220"/>
      <c r="Y499" s="220"/>
      <c r="Z499" s="220"/>
      <c r="AA499" s="220"/>
      <c r="AB499" s="220"/>
      <c r="AC499" s="220"/>
      <c r="AD499" s="220"/>
      <c r="AE499" s="220"/>
      <c r="AF499" s="220"/>
      <c r="AG499" s="220"/>
      <c r="AH499" s="221"/>
      <c r="AI499" s="269">
        <f>AI492*(P499/100)</f>
        <v>8.5169230769230762</v>
      </c>
      <c r="AJ499" s="270"/>
      <c r="AK499" s="270"/>
      <c r="AL499" s="270"/>
      <c r="AM499" s="270"/>
      <c r="AN499" s="270"/>
      <c r="AO499" s="270"/>
      <c r="AP499" s="270"/>
      <c r="AQ499" s="270"/>
      <c r="AR499" s="270"/>
      <c r="AS499" s="271"/>
      <c r="AT499" s="269">
        <f>AT492*(P499/100)</f>
        <v>0</v>
      </c>
      <c r="AU499" s="270"/>
      <c r="AV499" s="270"/>
      <c r="AW499" s="270"/>
      <c r="AX499" s="270"/>
      <c r="AY499" s="270"/>
      <c r="AZ499" s="270"/>
      <c r="BA499" s="270"/>
      <c r="BB499" s="270"/>
      <c r="BC499" s="270"/>
      <c r="BD499" s="271"/>
    </row>
    <row r="500" spans="1:59" s="14" customFormat="1" ht="8.1" customHeight="1">
      <c r="D500" s="98"/>
      <c r="E500" s="98"/>
      <c r="F500" s="98"/>
      <c r="G500" s="98"/>
      <c r="H500" s="98"/>
      <c r="I500" s="98"/>
      <c r="J500" s="98"/>
      <c r="K500" s="98"/>
      <c r="L500" s="98"/>
      <c r="M500" s="98"/>
      <c r="N500" s="98"/>
      <c r="O500" s="98"/>
      <c r="P500" s="530"/>
      <c r="Q500" s="530"/>
      <c r="R500" s="530"/>
      <c r="S500" s="530"/>
      <c r="T500" s="219"/>
      <c r="U500" s="220"/>
      <c r="V500" s="220"/>
      <c r="W500" s="220"/>
      <c r="X500" s="220"/>
      <c r="Y500" s="220"/>
      <c r="Z500" s="220"/>
      <c r="AA500" s="220"/>
      <c r="AB500" s="220"/>
      <c r="AC500" s="220"/>
      <c r="AD500" s="220"/>
      <c r="AE500" s="220"/>
      <c r="AF500" s="220"/>
      <c r="AG500" s="220"/>
      <c r="AH500" s="221"/>
      <c r="AI500" s="272"/>
      <c r="AJ500" s="273"/>
      <c r="AK500" s="273"/>
      <c r="AL500" s="273"/>
      <c r="AM500" s="273"/>
      <c r="AN500" s="273"/>
      <c r="AO500" s="273"/>
      <c r="AP500" s="273"/>
      <c r="AQ500" s="273"/>
      <c r="AR500" s="273"/>
      <c r="AS500" s="274"/>
      <c r="AT500" s="272"/>
      <c r="AU500" s="273"/>
      <c r="AV500" s="273"/>
      <c r="AW500" s="273"/>
      <c r="AX500" s="273"/>
      <c r="AY500" s="273"/>
      <c r="AZ500" s="273"/>
      <c r="BA500" s="273"/>
      <c r="BB500" s="273"/>
      <c r="BC500" s="273"/>
      <c r="BD500" s="274"/>
    </row>
    <row r="501" spans="1:59" s="14" customFormat="1" ht="8.1" customHeight="1">
      <c r="D501" s="98"/>
      <c r="E501" s="98"/>
      <c r="F501" s="98"/>
      <c r="G501" s="98"/>
      <c r="H501" s="98"/>
      <c r="I501" s="98"/>
      <c r="J501" s="98"/>
      <c r="K501" s="98"/>
      <c r="L501" s="98"/>
      <c r="M501" s="98"/>
      <c r="N501" s="98"/>
      <c r="O501" s="98"/>
      <c r="P501" s="530"/>
      <c r="Q501" s="530"/>
      <c r="R501" s="530"/>
      <c r="S501" s="530"/>
      <c r="T501" s="219"/>
      <c r="U501" s="220"/>
      <c r="V501" s="220"/>
      <c r="W501" s="220"/>
      <c r="X501" s="220"/>
      <c r="Y501" s="220"/>
      <c r="Z501" s="220"/>
      <c r="AA501" s="220"/>
      <c r="AB501" s="220"/>
      <c r="AC501" s="220"/>
      <c r="AD501" s="220"/>
      <c r="AE501" s="220"/>
      <c r="AF501" s="220"/>
      <c r="AG501" s="220"/>
      <c r="AH501" s="221"/>
      <c r="AI501" s="272"/>
      <c r="AJ501" s="273"/>
      <c r="AK501" s="273"/>
      <c r="AL501" s="273"/>
      <c r="AM501" s="273"/>
      <c r="AN501" s="273"/>
      <c r="AO501" s="273"/>
      <c r="AP501" s="273"/>
      <c r="AQ501" s="273"/>
      <c r="AR501" s="273"/>
      <c r="AS501" s="274"/>
      <c r="AT501" s="272"/>
      <c r="AU501" s="273"/>
      <c r="AV501" s="273"/>
      <c r="AW501" s="273"/>
      <c r="AX501" s="273"/>
      <c r="AY501" s="273"/>
      <c r="AZ501" s="273"/>
      <c r="BA501" s="273"/>
      <c r="BB501" s="273"/>
      <c r="BC501" s="273"/>
      <c r="BD501" s="274"/>
    </row>
    <row r="502" spans="1:59" s="14" customFormat="1" ht="10.5" customHeight="1">
      <c r="D502" s="98"/>
      <c r="E502" s="98"/>
      <c r="F502" s="98"/>
      <c r="G502" s="98"/>
      <c r="H502" s="98"/>
      <c r="I502" s="98"/>
      <c r="J502" s="98"/>
      <c r="K502" s="98"/>
      <c r="L502" s="98"/>
      <c r="M502" s="98"/>
      <c r="N502" s="98"/>
      <c r="O502" s="98"/>
      <c r="P502" s="530"/>
      <c r="Q502" s="530"/>
      <c r="R502" s="530"/>
      <c r="S502" s="530"/>
      <c r="T502" s="222"/>
      <c r="U502" s="223"/>
      <c r="V502" s="223"/>
      <c r="W502" s="223"/>
      <c r="X502" s="223"/>
      <c r="Y502" s="223"/>
      <c r="Z502" s="223"/>
      <c r="AA502" s="223"/>
      <c r="AB502" s="223"/>
      <c r="AC502" s="223"/>
      <c r="AD502" s="223"/>
      <c r="AE502" s="223"/>
      <c r="AF502" s="223"/>
      <c r="AG502" s="223"/>
      <c r="AH502" s="224"/>
      <c r="AI502" s="275"/>
      <c r="AJ502" s="276"/>
      <c r="AK502" s="276"/>
      <c r="AL502" s="276"/>
      <c r="AM502" s="276"/>
      <c r="AN502" s="276"/>
      <c r="AO502" s="276"/>
      <c r="AP502" s="276"/>
      <c r="AQ502" s="276"/>
      <c r="AR502" s="276"/>
      <c r="AS502" s="277"/>
      <c r="AT502" s="275"/>
      <c r="AU502" s="276"/>
      <c r="AV502" s="276"/>
      <c r="AW502" s="276"/>
      <c r="AX502" s="276"/>
      <c r="AY502" s="276"/>
      <c r="AZ502" s="276"/>
      <c r="BA502" s="276"/>
      <c r="BB502" s="276"/>
      <c r="BC502" s="276"/>
      <c r="BD502" s="277"/>
    </row>
    <row r="503" spans="1:59" s="14" customFormat="1" ht="8.1" customHeight="1"/>
    <row r="504" spans="1:59" s="26" customFormat="1" ht="8.1" customHeight="1">
      <c r="A504" s="278" t="s">
        <v>182</v>
      </c>
      <c r="B504" s="278"/>
      <c r="C504" s="278"/>
      <c r="D504" s="278"/>
      <c r="E504" s="278"/>
      <c r="F504" s="278"/>
      <c r="G504" s="278"/>
      <c r="H504" s="278"/>
      <c r="I504" s="278"/>
      <c r="J504" s="278"/>
      <c r="K504" s="278"/>
      <c r="L504" s="278"/>
      <c r="M504" s="278"/>
      <c r="N504" s="278"/>
      <c r="O504" s="278"/>
      <c r="P504" s="278"/>
      <c r="Q504" s="278"/>
      <c r="R504" s="278"/>
      <c r="S504" s="278"/>
      <c r="T504" s="278" t="s">
        <v>164</v>
      </c>
      <c r="U504" s="278"/>
      <c r="V504" s="278"/>
      <c r="W504" s="278"/>
      <c r="X504" s="278"/>
      <c r="Y504" s="278"/>
      <c r="Z504" s="278"/>
      <c r="AA504" s="278"/>
      <c r="AB504" s="278"/>
      <c r="AC504" s="278"/>
      <c r="AD504" s="278"/>
      <c r="AE504" s="278"/>
      <c r="AF504" s="278"/>
      <c r="AG504" s="278"/>
      <c r="AH504" s="278"/>
      <c r="AI504" s="278"/>
      <c r="AJ504" s="278"/>
      <c r="AK504" s="278"/>
      <c r="AL504" s="278"/>
      <c r="AM504" s="278"/>
      <c r="AN504" s="278"/>
      <c r="AO504" s="278"/>
      <c r="AP504" s="278"/>
      <c r="AQ504" s="278"/>
      <c r="AR504" s="278"/>
      <c r="AS504" s="278"/>
      <c r="AT504" s="278"/>
      <c r="AU504" s="278"/>
      <c r="AV504" s="278"/>
      <c r="AW504" s="278"/>
      <c r="AX504" s="278"/>
      <c r="AY504" s="278"/>
      <c r="AZ504" s="278"/>
      <c r="BA504" s="278"/>
      <c r="BB504" s="278"/>
      <c r="BC504" s="278"/>
      <c r="BD504" s="278"/>
      <c r="BE504" s="278"/>
      <c r="BF504" s="278"/>
      <c r="BG504" s="278"/>
    </row>
    <row r="505" spans="1:59" s="26" customFormat="1" ht="8.1" customHeight="1">
      <c r="A505" s="278"/>
      <c r="B505" s="278"/>
      <c r="C505" s="278"/>
      <c r="D505" s="278"/>
      <c r="E505" s="278"/>
      <c r="F505" s="278"/>
      <c r="G505" s="278"/>
      <c r="H505" s="278"/>
      <c r="I505" s="278"/>
      <c r="J505" s="278"/>
      <c r="K505" s="278"/>
      <c r="L505" s="278"/>
      <c r="M505" s="278"/>
      <c r="N505" s="278"/>
      <c r="O505" s="278"/>
      <c r="P505" s="278"/>
      <c r="Q505" s="278"/>
      <c r="R505" s="278"/>
      <c r="S505" s="278"/>
      <c r="T505" s="278"/>
      <c r="U505" s="278"/>
      <c r="V505" s="278"/>
      <c r="W505" s="278"/>
      <c r="X505" s="278"/>
      <c r="Y505" s="278"/>
      <c r="Z505" s="278"/>
      <c r="AA505" s="278"/>
      <c r="AB505" s="278"/>
      <c r="AC505" s="278"/>
      <c r="AD505" s="278"/>
      <c r="AE505" s="278"/>
      <c r="AF505" s="278"/>
      <c r="AG505" s="278"/>
      <c r="AH505" s="278"/>
      <c r="AI505" s="278"/>
      <c r="AJ505" s="278"/>
      <c r="AK505" s="278"/>
      <c r="AL505" s="278"/>
      <c r="AM505" s="278"/>
      <c r="AN505" s="278"/>
      <c r="AO505" s="278"/>
      <c r="AP505" s="278"/>
      <c r="AQ505" s="278"/>
      <c r="AR505" s="278"/>
      <c r="AS505" s="278"/>
      <c r="AT505" s="278"/>
      <c r="AU505" s="278"/>
      <c r="AV505" s="278"/>
      <c r="AW505" s="278"/>
      <c r="AX505" s="278"/>
      <c r="AY505" s="278"/>
      <c r="AZ505" s="278"/>
      <c r="BA505" s="278"/>
      <c r="BB505" s="278"/>
      <c r="BC505" s="278"/>
      <c r="BD505" s="278"/>
      <c r="BE505" s="278"/>
      <c r="BF505" s="278"/>
      <c r="BG505" s="278"/>
    </row>
    <row r="506" spans="1:59" s="14" customFormat="1" ht="8.1" customHeight="1">
      <c r="AI506" s="514" t="s">
        <v>126</v>
      </c>
      <c r="AJ506" s="515"/>
      <c r="AK506" s="515"/>
      <c r="AL506" s="515"/>
      <c r="AM506" s="515"/>
      <c r="AN506" s="515"/>
      <c r="AO506" s="515"/>
      <c r="AP506" s="515"/>
      <c r="AQ506" s="515"/>
      <c r="AR506" s="515"/>
      <c r="AS506" s="516"/>
      <c r="AT506" s="514" t="s">
        <v>127</v>
      </c>
      <c r="AU506" s="515"/>
      <c r="AV506" s="515"/>
      <c r="AW506" s="515"/>
      <c r="AX506" s="515"/>
      <c r="AY506" s="515"/>
      <c r="AZ506" s="515"/>
      <c r="BA506" s="515"/>
      <c r="BB506" s="515"/>
      <c r="BC506" s="515"/>
      <c r="BD506" s="516"/>
    </row>
    <row r="507" spans="1:59" s="14" customFormat="1" ht="8.1" customHeight="1">
      <c r="AI507" s="517"/>
      <c r="AJ507" s="518"/>
      <c r="AK507" s="518"/>
      <c r="AL507" s="518"/>
      <c r="AM507" s="518"/>
      <c r="AN507" s="518"/>
      <c r="AO507" s="518"/>
      <c r="AP507" s="518"/>
      <c r="AQ507" s="518"/>
      <c r="AR507" s="518"/>
      <c r="AS507" s="519"/>
      <c r="AT507" s="517"/>
      <c r="AU507" s="518"/>
      <c r="AV507" s="518"/>
      <c r="AW507" s="518"/>
      <c r="AX507" s="518"/>
      <c r="AY507" s="518"/>
      <c r="AZ507" s="518"/>
      <c r="BA507" s="518"/>
      <c r="BB507" s="518"/>
      <c r="BC507" s="518"/>
      <c r="BD507" s="519"/>
    </row>
    <row r="508" spans="1:59" s="14" customFormat="1" ht="6.95" customHeight="1">
      <c r="P508" s="44"/>
      <c r="Q508" s="44"/>
      <c r="R508" s="44"/>
      <c r="S508" s="45"/>
      <c r="T508" s="194" t="s">
        <v>165</v>
      </c>
      <c r="U508" s="509"/>
      <c r="V508" s="509"/>
      <c r="W508" s="509"/>
      <c r="X508" s="509"/>
      <c r="Y508" s="509"/>
      <c r="Z508" s="509"/>
      <c r="AA508" s="509"/>
      <c r="AB508" s="509"/>
      <c r="AC508" s="509"/>
      <c r="AD508" s="509"/>
      <c r="AE508" s="509"/>
      <c r="AF508" s="509"/>
      <c r="AG508" s="509"/>
      <c r="AH508" s="510"/>
      <c r="AI508" s="531">
        <f>AV300</f>
        <v>937.69230769230774</v>
      </c>
      <c r="AJ508" s="532"/>
      <c r="AK508" s="532"/>
      <c r="AL508" s="532"/>
      <c r="AM508" s="532"/>
      <c r="AN508" s="532"/>
      <c r="AO508" s="532"/>
      <c r="AP508" s="532"/>
      <c r="AQ508" s="532"/>
      <c r="AR508" s="532"/>
      <c r="AS508" s="533"/>
      <c r="AT508" s="531">
        <f>AV312</f>
        <v>0</v>
      </c>
      <c r="AU508" s="532"/>
      <c r="AV508" s="532"/>
      <c r="AW508" s="532"/>
      <c r="AX508" s="532"/>
      <c r="AY508" s="532"/>
      <c r="AZ508" s="532"/>
      <c r="BA508" s="532"/>
      <c r="BB508" s="532"/>
      <c r="BC508" s="532"/>
      <c r="BD508" s="533"/>
    </row>
    <row r="509" spans="1:59" s="14" customFormat="1" ht="6.95" customHeight="1">
      <c r="P509" s="44"/>
      <c r="Q509" s="44"/>
      <c r="R509" s="44"/>
      <c r="S509" s="45"/>
      <c r="T509" s="334"/>
      <c r="U509" s="335"/>
      <c r="V509" s="335"/>
      <c r="W509" s="335"/>
      <c r="X509" s="335"/>
      <c r="Y509" s="335"/>
      <c r="Z509" s="335"/>
      <c r="AA509" s="335"/>
      <c r="AB509" s="335"/>
      <c r="AC509" s="335"/>
      <c r="AD509" s="335"/>
      <c r="AE509" s="335"/>
      <c r="AF509" s="335"/>
      <c r="AG509" s="335"/>
      <c r="AH509" s="336"/>
      <c r="AI509" s="502"/>
      <c r="AJ509" s="503"/>
      <c r="AK509" s="503"/>
      <c r="AL509" s="503"/>
      <c r="AM509" s="503"/>
      <c r="AN509" s="503"/>
      <c r="AO509" s="503"/>
      <c r="AP509" s="503"/>
      <c r="AQ509" s="503"/>
      <c r="AR509" s="503"/>
      <c r="AS509" s="504"/>
      <c r="AT509" s="502"/>
      <c r="AU509" s="503"/>
      <c r="AV509" s="503"/>
      <c r="AW509" s="503"/>
      <c r="AX509" s="503"/>
      <c r="AY509" s="503"/>
      <c r="AZ509" s="503"/>
      <c r="BA509" s="503"/>
      <c r="BB509" s="503"/>
      <c r="BC509" s="503"/>
      <c r="BD509" s="504"/>
    </row>
    <row r="510" spans="1:59" s="14" customFormat="1" ht="6.95" customHeight="1">
      <c r="P510" s="44"/>
      <c r="Q510" s="44"/>
      <c r="R510" s="44"/>
      <c r="S510" s="45"/>
      <c r="T510" s="511"/>
      <c r="U510" s="512"/>
      <c r="V510" s="512"/>
      <c r="W510" s="512"/>
      <c r="X510" s="512"/>
      <c r="Y510" s="512"/>
      <c r="Z510" s="512"/>
      <c r="AA510" s="512"/>
      <c r="AB510" s="512"/>
      <c r="AC510" s="512"/>
      <c r="AD510" s="512"/>
      <c r="AE510" s="512"/>
      <c r="AF510" s="512"/>
      <c r="AG510" s="512"/>
      <c r="AH510" s="513"/>
      <c r="AI510" s="534"/>
      <c r="AJ510" s="535"/>
      <c r="AK510" s="535"/>
      <c r="AL510" s="535"/>
      <c r="AM510" s="535"/>
      <c r="AN510" s="535"/>
      <c r="AO510" s="535"/>
      <c r="AP510" s="535"/>
      <c r="AQ510" s="535"/>
      <c r="AR510" s="535"/>
      <c r="AS510" s="536"/>
      <c r="AT510" s="534"/>
      <c r="AU510" s="535"/>
      <c r="AV510" s="535"/>
      <c r="AW510" s="535"/>
      <c r="AX510" s="535"/>
      <c r="AY510" s="535"/>
      <c r="AZ510" s="535"/>
      <c r="BA510" s="535"/>
      <c r="BB510" s="535"/>
      <c r="BC510" s="535"/>
      <c r="BD510" s="536"/>
    </row>
    <row r="511" spans="1:59" s="14" customFormat="1" ht="6.95" customHeight="1">
      <c r="P511" s="266" t="s">
        <v>173</v>
      </c>
      <c r="Q511" s="266"/>
      <c r="R511" s="266"/>
      <c r="S511" s="267"/>
      <c r="T511" s="268" t="s">
        <v>435</v>
      </c>
      <c r="U511" s="268"/>
      <c r="V511" s="268"/>
      <c r="W511" s="268"/>
      <c r="X511" s="268"/>
      <c r="Y511" s="268"/>
      <c r="Z511" s="268"/>
      <c r="AA511" s="268"/>
      <c r="AB511" s="268"/>
      <c r="AC511" s="268"/>
      <c r="AD511" s="268"/>
      <c r="AE511" s="268"/>
      <c r="AF511" s="268"/>
      <c r="AG511" s="268"/>
      <c r="AH511" s="268"/>
      <c r="AI511" s="521">
        <f>AE300+AE303</f>
        <v>293.07692307692309</v>
      </c>
      <c r="AJ511" s="521"/>
      <c r="AK511" s="521"/>
      <c r="AL511" s="521"/>
      <c r="AM511" s="521"/>
      <c r="AN511" s="521"/>
      <c r="AO511" s="521"/>
      <c r="AP511" s="521"/>
      <c r="AQ511" s="521"/>
      <c r="AR511" s="521"/>
      <c r="AS511" s="521"/>
      <c r="AT511" s="520"/>
      <c r="AU511" s="520"/>
      <c r="AV511" s="520"/>
      <c r="AW511" s="520"/>
      <c r="AX511" s="520"/>
      <c r="AY511" s="520"/>
      <c r="AZ511" s="520"/>
      <c r="BA511" s="520"/>
      <c r="BB511" s="520"/>
      <c r="BC511" s="520"/>
      <c r="BD511" s="520"/>
    </row>
    <row r="512" spans="1:59" s="14" customFormat="1" ht="6.95" customHeight="1">
      <c r="P512" s="266"/>
      <c r="Q512" s="266"/>
      <c r="R512" s="266"/>
      <c r="S512" s="267"/>
      <c r="T512" s="268"/>
      <c r="U512" s="268"/>
      <c r="V512" s="268"/>
      <c r="W512" s="268"/>
      <c r="X512" s="268"/>
      <c r="Y512" s="268"/>
      <c r="Z512" s="268"/>
      <c r="AA512" s="268"/>
      <c r="AB512" s="268"/>
      <c r="AC512" s="268"/>
      <c r="AD512" s="268"/>
      <c r="AE512" s="268"/>
      <c r="AF512" s="268"/>
      <c r="AG512" s="268"/>
      <c r="AH512" s="268"/>
      <c r="AI512" s="521"/>
      <c r="AJ512" s="521"/>
      <c r="AK512" s="521"/>
      <c r="AL512" s="521"/>
      <c r="AM512" s="521"/>
      <c r="AN512" s="521"/>
      <c r="AO512" s="521"/>
      <c r="AP512" s="521"/>
      <c r="AQ512" s="521"/>
      <c r="AR512" s="521"/>
      <c r="AS512" s="521"/>
      <c r="AT512" s="520"/>
      <c r="AU512" s="520"/>
      <c r="AV512" s="520"/>
      <c r="AW512" s="520"/>
      <c r="AX512" s="520"/>
      <c r="AY512" s="520"/>
      <c r="AZ512" s="520"/>
      <c r="BA512" s="520"/>
      <c r="BB512" s="520"/>
      <c r="BC512" s="520"/>
      <c r="BD512" s="520"/>
    </row>
    <row r="513" spans="1:59" s="14" customFormat="1" ht="6.95" customHeight="1">
      <c r="P513" s="266"/>
      <c r="Q513" s="266"/>
      <c r="R513" s="266"/>
      <c r="S513" s="267"/>
      <c r="T513" s="268"/>
      <c r="U513" s="268"/>
      <c r="V513" s="268"/>
      <c r="W513" s="268"/>
      <c r="X513" s="268"/>
      <c r="Y513" s="268"/>
      <c r="Z513" s="268"/>
      <c r="AA513" s="268"/>
      <c r="AB513" s="268"/>
      <c r="AC513" s="268"/>
      <c r="AD513" s="268"/>
      <c r="AE513" s="268"/>
      <c r="AF513" s="268"/>
      <c r="AG513" s="268"/>
      <c r="AH513" s="268"/>
      <c r="AI513" s="521"/>
      <c r="AJ513" s="521"/>
      <c r="AK513" s="521"/>
      <c r="AL513" s="521"/>
      <c r="AM513" s="521"/>
      <c r="AN513" s="521"/>
      <c r="AO513" s="521"/>
      <c r="AP513" s="521"/>
      <c r="AQ513" s="521"/>
      <c r="AR513" s="521"/>
      <c r="AS513" s="521"/>
      <c r="AT513" s="520"/>
      <c r="AU513" s="520"/>
      <c r="AV513" s="520"/>
      <c r="AW513" s="520"/>
      <c r="AX513" s="520"/>
      <c r="AY513" s="520"/>
      <c r="AZ513" s="520"/>
      <c r="BA513" s="520"/>
      <c r="BB513" s="520"/>
      <c r="BC513" s="520"/>
      <c r="BD513" s="520"/>
    </row>
    <row r="514" spans="1:59" s="14" customFormat="1" ht="6.95" customHeight="1">
      <c r="O514" s="44"/>
      <c r="P514" s="266" t="s">
        <v>173</v>
      </c>
      <c r="Q514" s="266"/>
      <c r="R514" s="266"/>
      <c r="S514" s="267"/>
      <c r="T514" s="268" t="s">
        <v>167</v>
      </c>
      <c r="U514" s="268"/>
      <c r="V514" s="268"/>
      <c r="W514" s="268"/>
      <c r="X514" s="268"/>
      <c r="Y514" s="268"/>
      <c r="Z514" s="268"/>
      <c r="AA514" s="268"/>
      <c r="AB514" s="268"/>
      <c r="AC514" s="268"/>
      <c r="AD514" s="268"/>
      <c r="AE514" s="268"/>
      <c r="AF514" s="268"/>
      <c r="AG514" s="268"/>
      <c r="AH514" s="268"/>
      <c r="AI514" s="521">
        <f>AV335</f>
        <v>0</v>
      </c>
      <c r="AJ514" s="521"/>
      <c r="AK514" s="521"/>
      <c r="AL514" s="521"/>
      <c r="AM514" s="521"/>
      <c r="AN514" s="521"/>
      <c r="AO514" s="521"/>
      <c r="AP514" s="521"/>
      <c r="AQ514" s="521"/>
      <c r="AR514" s="521"/>
      <c r="AS514" s="521"/>
      <c r="AT514" s="521">
        <f>AV345+AV348</f>
        <v>0</v>
      </c>
      <c r="AU514" s="521"/>
      <c r="AV514" s="521"/>
      <c r="AW514" s="521"/>
      <c r="AX514" s="521"/>
      <c r="AY514" s="521"/>
      <c r="AZ514" s="521"/>
      <c r="BA514" s="521"/>
      <c r="BB514" s="521"/>
      <c r="BC514" s="521"/>
      <c r="BD514" s="521"/>
    </row>
    <row r="515" spans="1:59" s="14" customFormat="1" ht="6.95" customHeight="1">
      <c r="O515" s="44"/>
      <c r="P515" s="266"/>
      <c r="Q515" s="266"/>
      <c r="R515" s="266"/>
      <c r="S515" s="267"/>
      <c r="T515" s="268"/>
      <c r="U515" s="268"/>
      <c r="V515" s="268"/>
      <c r="W515" s="268"/>
      <c r="X515" s="268"/>
      <c r="Y515" s="268"/>
      <c r="Z515" s="268"/>
      <c r="AA515" s="268"/>
      <c r="AB515" s="268"/>
      <c r="AC515" s="268"/>
      <c r="AD515" s="268"/>
      <c r="AE515" s="268"/>
      <c r="AF515" s="268"/>
      <c r="AG515" s="268"/>
      <c r="AH515" s="268"/>
      <c r="AI515" s="521"/>
      <c r="AJ515" s="521"/>
      <c r="AK515" s="521"/>
      <c r="AL515" s="521"/>
      <c r="AM515" s="521"/>
      <c r="AN515" s="521"/>
      <c r="AO515" s="521"/>
      <c r="AP515" s="521"/>
      <c r="AQ515" s="521"/>
      <c r="AR515" s="521"/>
      <c r="AS515" s="521"/>
      <c r="AT515" s="521"/>
      <c r="AU515" s="521"/>
      <c r="AV515" s="521"/>
      <c r="AW515" s="521"/>
      <c r="AX515" s="521"/>
      <c r="AY515" s="521"/>
      <c r="AZ515" s="521"/>
      <c r="BA515" s="521"/>
      <c r="BB515" s="521"/>
      <c r="BC515" s="521"/>
      <c r="BD515" s="521"/>
    </row>
    <row r="516" spans="1:59" s="14" customFormat="1" ht="6.95" customHeight="1">
      <c r="O516" s="44"/>
      <c r="P516" s="266"/>
      <c r="Q516" s="266"/>
      <c r="R516" s="266"/>
      <c r="S516" s="267"/>
      <c r="T516" s="268"/>
      <c r="U516" s="268"/>
      <c r="V516" s="268"/>
      <c r="W516" s="268"/>
      <c r="X516" s="268"/>
      <c r="Y516" s="268"/>
      <c r="Z516" s="268"/>
      <c r="AA516" s="268"/>
      <c r="AB516" s="268"/>
      <c r="AC516" s="268"/>
      <c r="AD516" s="268"/>
      <c r="AE516" s="268"/>
      <c r="AF516" s="268"/>
      <c r="AG516" s="268"/>
      <c r="AH516" s="268"/>
      <c r="AI516" s="521"/>
      <c r="AJ516" s="521"/>
      <c r="AK516" s="521"/>
      <c r="AL516" s="521"/>
      <c r="AM516" s="521"/>
      <c r="AN516" s="521"/>
      <c r="AO516" s="521"/>
      <c r="AP516" s="521"/>
      <c r="AQ516" s="521"/>
      <c r="AR516" s="521"/>
      <c r="AS516" s="521"/>
      <c r="AT516" s="521"/>
      <c r="AU516" s="521"/>
      <c r="AV516" s="521"/>
      <c r="AW516" s="521"/>
      <c r="AX516" s="521"/>
      <c r="AY516" s="521"/>
      <c r="AZ516" s="521"/>
      <c r="BA516" s="521"/>
      <c r="BB516" s="521"/>
      <c r="BC516" s="521"/>
      <c r="BD516" s="521"/>
    </row>
    <row r="517" spans="1:59" s="14" customFormat="1" ht="6.95" customHeight="1">
      <c r="O517" s="44"/>
      <c r="P517" s="266" t="s">
        <v>173</v>
      </c>
      <c r="Q517" s="266"/>
      <c r="R517" s="266"/>
      <c r="S517" s="267"/>
      <c r="T517" s="268" t="s">
        <v>384</v>
      </c>
      <c r="U517" s="268"/>
      <c r="V517" s="268"/>
      <c r="W517" s="268"/>
      <c r="X517" s="268"/>
      <c r="Y517" s="268"/>
      <c r="Z517" s="268"/>
      <c r="AA517" s="268"/>
      <c r="AB517" s="268"/>
      <c r="AC517" s="268"/>
      <c r="AD517" s="268"/>
      <c r="AE517" s="268"/>
      <c r="AF517" s="268"/>
      <c r="AG517" s="268"/>
      <c r="AH517" s="268"/>
      <c r="AI517" s="520"/>
      <c r="AJ517" s="520"/>
      <c r="AK517" s="520"/>
      <c r="AL517" s="520"/>
      <c r="AM517" s="520"/>
      <c r="AN517" s="520"/>
      <c r="AO517" s="520"/>
      <c r="AP517" s="520"/>
      <c r="AQ517" s="520"/>
      <c r="AR517" s="520"/>
      <c r="AS517" s="520"/>
      <c r="AT517" s="521">
        <f>AI356</f>
        <v>0</v>
      </c>
      <c r="AU517" s="521"/>
      <c r="AV517" s="521"/>
      <c r="AW517" s="521"/>
      <c r="AX517" s="521"/>
      <c r="AY517" s="521"/>
      <c r="AZ517" s="521"/>
      <c r="BA517" s="521"/>
      <c r="BB517" s="521"/>
      <c r="BC517" s="521"/>
      <c r="BD517" s="521"/>
    </row>
    <row r="518" spans="1:59" s="14" customFormat="1" ht="6.95" customHeight="1">
      <c r="O518" s="44"/>
      <c r="P518" s="266"/>
      <c r="Q518" s="266"/>
      <c r="R518" s="266"/>
      <c r="S518" s="267"/>
      <c r="T518" s="268"/>
      <c r="U518" s="268"/>
      <c r="V518" s="268"/>
      <c r="W518" s="268"/>
      <c r="X518" s="268"/>
      <c r="Y518" s="268"/>
      <c r="Z518" s="268"/>
      <c r="AA518" s="268"/>
      <c r="AB518" s="268"/>
      <c r="AC518" s="268"/>
      <c r="AD518" s="268"/>
      <c r="AE518" s="268"/>
      <c r="AF518" s="268"/>
      <c r="AG518" s="268"/>
      <c r="AH518" s="268"/>
      <c r="AI518" s="520"/>
      <c r="AJ518" s="520"/>
      <c r="AK518" s="520"/>
      <c r="AL518" s="520"/>
      <c r="AM518" s="520"/>
      <c r="AN518" s="520"/>
      <c r="AO518" s="520"/>
      <c r="AP518" s="520"/>
      <c r="AQ518" s="520"/>
      <c r="AR518" s="520"/>
      <c r="AS518" s="520"/>
      <c r="AT518" s="521"/>
      <c r="AU518" s="521"/>
      <c r="AV518" s="521"/>
      <c r="AW518" s="521"/>
      <c r="AX518" s="521"/>
      <c r="AY518" s="521"/>
      <c r="AZ518" s="521"/>
      <c r="BA518" s="521"/>
      <c r="BB518" s="521"/>
      <c r="BC518" s="521"/>
      <c r="BD518" s="521"/>
    </row>
    <row r="519" spans="1:59" s="14" customFormat="1" ht="6.95" customHeight="1">
      <c r="O519" s="44"/>
      <c r="P519" s="266"/>
      <c r="Q519" s="266"/>
      <c r="R519" s="266"/>
      <c r="S519" s="267"/>
      <c r="T519" s="268"/>
      <c r="U519" s="268"/>
      <c r="V519" s="268"/>
      <c r="W519" s="268"/>
      <c r="X519" s="268"/>
      <c r="Y519" s="268"/>
      <c r="Z519" s="268"/>
      <c r="AA519" s="268"/>
      <c r="AB519" s="268"/>
      <c r="AC519" s="268"/>
      <c r="AD519" s="268"/>
      <c r="AE519" s="268"/>
      <c r="AF519" s="268"/>
      <c r="AG519" s="268"/>
      <c r="AH519" s="268"/>
      <c r="AI519" s="520"/>
      <c r="AJ519" s="520"/>
      <c r="AK519" s="520"/>
      <c r="AL519" s="520"/>
      <c r="AM519" s="520"/>
      <c r="AN519" s="520"/>
      <c r="AO519" s="520"/>
      <c r="AP519" s="520"/>
      <c r="AQ519" s="520"/>
      <c r="AR519" s="520"/>
      <c r="AS519" s="520"/>
      <c r="AT519" s="521"/>
      <c r="AU519" s="521"/>
      <c r="AV519" s="521"/>
      <c r="AW519" s="521"/>
      <c r="AX519" s="521"/>
      <c r="AY519" s="521"/>
      <c r="AZ519" s="521"/>
      <c r="BA519" s="521"/>
      <c r="BB519" s="521"/>
      <c r="BC519" s="521"/>
      <c r="BD519" s="521"/>
    </row>
    <row r="520" spans="1:59" s="14" customFormat="1" ht="6.95" customHeight="1">
      <c r="O520" s="498" t="s">
        <v>175</v>
      </c>
      <c r="P520" s="498"/>
      <c r="Q520" s="498"/>
      <c r="R520" s="498"/>
      <c r="S520" s="499"/>
      <c r="T520" s="334" t="s">
        <v>178</v>
      </c>
      <c r="U520" s="335"/>
      <c r="V520" s="335"/>
      <c r="W520" s="335"/>
      <c r="X520" s="335"/>
      <c r="Y520" s="335"/>
      <c r="Z520" s="335"/>
      <c r="AA520" s="335"/>
      <c r="AB520" s="335"/>
      <c r="AC520" s="335"/>
      <c r="AD520" s="335"/>
      <c r="AE520" s="335"/>
      <c r="AF520" s="335"/>
      <c r="AG520" s="335"/>
      <c r="AH520" s="336"/>
      <c r="AI520" s="502">
        <f>SUM(AI508:AS519)</f>
        <v>1230.7692307692309</v>
      </c>
      <c r="AJ520" s="503"/>
      <c r="AK520" s="503"/>
      <c r="AL520" s="503"/>
      <c r="AM520" s="503"/>
      <c r="AN520" s="503"/>
      <c r="AO520" s="503"/>
      <c r="AP520" s="503"/>
      <c r="AQ520" s="503"/>
      <c r="AR520" s="503"/>
      <c r="AS520" s="504"/>
      <c r="AT520" s="502">
        <f>SUM(AT508:BD519)</f>
        <v>0</v>
      </c>
      <c r="AU520" s="503"/>
      <c r="AV520" s="503"/>
      <c r="AW520" s="503"/>
      <c r="AX520" s="503"/>
      <c r="AY520" s="503"/>
      <c r="AZ520" s="503"/>
      <c r="BA520" s="503"/>
      <c r="BB520" s="503"/>
      <c r="BC520" s="503"/>
      <c r="BD520" s="504"/>
    </row>
    <row r="521" spans="1:59" s="14" customFormat="1" ht="6.95" customHeight="1">
      <c r="O521" s="498"/>
      <c r="P521" s="498"/>
      <c r="Q521" s="498"/>
      <c r="R521" s="498"/>
      <c r="S521" s="499"/>
      <c r="T521" s="334"/>
      <c r="U521" s="335"/>
      <c r="V521" s="335"/>
      <c r="W521" s="335"/>
      <c r="X521" s="335"/>
      <c r="Y521" s="335"/>
      <c r="Z521" s="335"/>
      <c r="AA521" s="335"/>
      <c r="AB521" s="335"/>
      <c r="AC521" s="335"/>
      <c r="AD521" s="335"/>
      <c r="AE521" s="335"/>
      <c r="AF521" s="335"/>
      <c r="AG521" s="335"/>
      <c r="AH521" s="336"/>
      <c r="AI521" s="502"/>
      <c r="AJ521" s="503"/>
      <c r="AK521" s="503"/>
      <c r="AL521" s="503"/>
      <c r="AM521" s="503"/>
      <c r="AN521" s="503"/>
      <c r="AO521" s="503"/>
      <c r="AP521" s="503"/>
      <c r="AQ521" s="503"/>
      <c r="AR521" s="503"/>
      <c r="AS521" s="504"/>
      <c r="AT521" s="502"/>
      <c r="AU521" s="503"/>
      <c r="AV521" s="503"/>
      <c r="AW521" s="503"/>
      <c r="AX521" s="503"/>
      <c r="AY521" s="503"/>
      <c r="AZ521" s="503"/>
      <c r="BA521" s="503"/>
      <c r="BB521" s="503"/>
      <c r="BC521" s="503"/>
      <c r="BD521" s="504"/>
    </row>
    <row r="522" spans="1:59" s="14" customFormat="1" ht="6.95" customHeight="1" thickBot="1">
      <c r="O522" s="498"/>
      <c r="P522" s="498"/>
      <c r="Q522" s="498"/>
      <c r="R522" s="498"/>
      <c r="S522" s="499"/>
      <c r="T522" s="337"/>
      <c r="U522" s="338"/>
      <c r="V522" s="338"/>
      <c r="W522" s="338"/>
      <c r="X522" s="338"/>
      <c r="Y522" s="338"/>
      <c r="Z522" s="338"/>
      <c r="AA522" s="338"/>
      <c r="AB522" s="338"/>
      <c r="AC522" s="338"/>
      <c r="AD522" s="338"/>
      <c r="AE522" s="338"/>
      <c r="AF522" s="338"/>
      <c r="AG522" s="338"/>
      <c r="AH522" s="339"/>
      <c r="AI522" s="505"/>
      <c r="AJ522" s="506"/>
      <c r="AK522" s="506"/>
      <c r="AL522" s="506"/>
      <c r="AM522" s="506"/>
      <c r="AN522" s="506"/>
      <c r="AO522" s="506"/>
      <c r="AP522" s="506"/>
      <c r="AQ522" s="506"/>
      <c r="AR522" s="506"/>
      <c r="AS522" s="507"/>
      <c r="AT522" s="505"/>
      <c r="AU522" s="506"/>
      <c r="AV522" s="506"/>
      <c r="AW522" s="506"/>
      <c r="AX522" s="506"/>
      <c r="AY522" s="506"/>
      <c r="AZ522" s="506"/>
      <c r="BA522" s="506"/>
      <c r="BB522" s="506"/>
      <c r="BC522" s="506"/>
      <c r="BD522" s="507"/>
    </row>
    <row r="523" spans="1:59" s="14" customFormat="1" ht="6.95" customHeight="1">
      <c r="D523" s="508" t="s">
        <v>184</v>
      </c>
      <c r="E523" s="508"/>
      <c r="F523" s="508"/>
      <c r="G523" s="508"/>
      <c r="H523" s="508"/>
      <c r="I523" s="508"/>
      <c r="J523" s="508"/>
      <c r="K523" s="508"/>
      <c r="L523" s="508"/>
      <c r="M523" s="508"/>
      <c r="N523" s="508"/>
      <c r="O523" s="508"/>
      <c r="P523" s="357">
        <v>1.5</v>
      </c>
      <c r="Q523" s="358"/>
      <c r="R523" s="358"/>
      <c r="S523" s="359"/>
      <c r="T523" s="219" t="s">
        <v>180</v>
      </c>
      <c r="U523" s="220"/>
      <c r="V523" s="220"/>
      <c r="W523" s="220"/>
      <c r="X523" s="220"/>
      <c r="Y523" s="220"/>
      <c r="Z523" s="220"/>
      <c r="AA523" s="220"/>
      <c r="AB523" s="220"/>
      <c r="AC523" s="220"/>
      <c r="AD523" s="220"/>
      <c r="AE523" s="220"/>
      <c r="AF523" s="220"/>
      <c r="AG523" s="220"/>
      <c r="AH523" s="221"/>
      <c r="AI523" s="269">
        <f>AI520*(P523/100)</f>
        <v>18.461538461538463</v>
      </c>
      <c r="AJ523" s="270"/>
      <c r="AK523" s="270"/>
      <c r="AL523" s="270"/>
      <c r="AM523" s="270"/>
      <c r="AN523" s="270"/>
      <c r="AO523" s="270"/>
      <c r="AP523" s="270"/>
      <c r="AQ523" s="270"/>
      <c r="AR523" s="270"/>
      <c r="AS523" s="271"/>
      <c r="AT523" s="269">
        <f>AT520*(P523/100)</f>
        <v>0</v>
      </c>
      <c r="AU523" s="270"/>
      <c r="AV523" s="270"/>
      <c r="AW523" s="270"/>
      <c r="AX523" s="270"/>
      <c r="AY523" s="270"/>
      <c r="AZ523" s="270"/>
      <c r="BA523" s="270"/>
      <c r="BB523" s="270"/>
      <c r="BC523" s="270"/>
      <c r="BD523" s="271"/>
    </row>
    <row r="524" spans="1:59" s="14" customFormat="1" ht="6.95" customHeight="1">
      <c r="D524" s="508"/>
      <c r="E524" s="508"/>
      <c r="F524" s="508"/>
      <c r="G524" s="508"/>
      <c r="H524" s="508"/>
      <c r="I524" s="508"/>
      <c r="J524" s="508"/>
      <c r="K524" s="508"/>
      <c r="L524" s="508"/>
      <c r="M524" s="508"/>
      <c r="N524" s="508"/>
      <c r="O524" s="508"/>
      <c r="P524" s="360"/>
      <c r="Q524" s="361"/>
      <c r="R524" s="361"/>
      <c r="S524" s="362"/>
      <c r="T524" s="219"/>
      <c r="U524" s="220"/>
      <c r="V524" s="220"/>
      <c r="W524" s="220"/>
      <c r="X524" s="220"/>
      <c r="Y524" s="220"/>
      <c r="Z524" s="220"/>
      <c r="AA524" s="220"/>
      <c r="AB524" s="220"/>
      <c r="AC524" s="220"/>
      <c r="AD524" s="220"/>
      <c r="AE524" s="220"/>
      <c r="AF524" s="220"/>
      <c r="AG524" s="220"/>
      <c r="AH524" s="221"/>
      <c r="AI524" s="272"/>
      <c r="AJ524" s="273"/>
      <c r="AK524" s="273"/>
      <c r="AL524" s="273"/>
      <c r="AM524" s="273"/>
      <c r="AN524" s="273"/>
      <c r="AO524" s="273"/>
      <c r="AP524" s="273"/>
      <c r="AQ524" s="273"/>
      <c r="AR524" s="273"/>
      <c r="AS524" s="274"/>
      <c r="AT524" s="272"/>
      <c r="AU524" s="273"/>
      <c r="AV524" s="273"/>
      <c r="AW524" s="273"/>
      <c r="AX524" s="273"/>
      <c r="AY524" s="273"/>
      <c r="AZ524" s="273"/>
      <c r="BA524" s="273"/>
      <c r="BB524" s="273"/>
      <c r="BC524" s="273"/>
      <c r="BD524" s="274"/>
    </row>
    <row r="525" spans="1:59" s="14" customFormat="1" ht="6.95" customHeight="1">
      <c r="D525" s="508"/>
      <c r="E525" s="508"/>
      <c r="F525" s="508"/>
      <c r="G525" s="508"/>
      <c r="H525" s="508"/>
      <c r="I525" s="508"/>
      <c r="J525" s="508"/>
      <c r="K525" s="508"/>
      <c r="L525" s="508"/>
      <c r="M525" s="508"/>
      <c r="N525" s="508"/>
      <c r="O525" s="508"/>
      <c r="P525" s="363"/>
      <c r="Q525" s="364"/>
      <c r="R525" s="364"/>
      <c r="S525" s="365"/>
      <c r="T525" s="222"/>
      <c r="U525" s="223"/>
      <c r="V525" s="223"/>
      <c r="W525" s="223"/>
      <c r="X525" s="223"/>
      <c r="Y525" s="223"/>
      <c r="Z525" s="223"/>
      <c r="AA525" s="223"/>
      <c r="AB525" s="223"/>
      <c r="AC525" s="223"/>
      <c r="AD525" s="223"/>
      <c r="AE525" s="223"/>
      <c r="AF525" s="223"/>
      <c r="AG525" s="223"/>
      <c r="AH525" s="224"/>
      <c r="AI525" s="275"/>
      <c r="AJ525" s="276"/>
      <c r="AK525" s="276"/>
      <c r="AL525" s="276"/>
      <c r="AM525" s="276"/>
      <c r="AN525" s="276"/>
      <c r="AO525" s="276"/>
      <c r="AP525" s="276"/>
      <c r="AQ525" s="276"/>
      <c r="AR525" s="276"/>
      <c r="AS525" s="277"/>
      <c r="AT525" s="275"/>
      <c r="AU525" s="276"/>
      <c r="AV525" s="276"/>
      <c r="AW525" s="276"/>
      <c r="AX525" s="276"/>
      <c r="AY525" s="276"/>
      <c r="AZ525" s="276"/>
      <c r="BA525" s="276"/>
      <c r="BB525" s="276"/>
      <c r="BC525" s="276"/>
      <c r="BD525" s="277"/>
    </row>
    <row r="526" spans="1:59" s="14" customFormat="1" ht="8.1" customHeight="1"/>
    <row r="527" spans="1:59" s="26" customFormat="1" ht="8.1" customHeight="1">
      <c r="A527" s="278" t="s">
        <v>183</v>
      </c>
      <c r="B527" s="278"/>
      <c r="C527" s="278"/>
      <c r="D527" s="278"/>
      <c r="E527" s="278"/>
      <c r="F527" s="278"/>
      <c r="G527" s="278"/>
      <c r="H527" s="278"/>
      <c r="I527" s="278"/>
      <c r="J527" s="278"/>
      <c r="K527" s="278"/>
      <c r="L527" s="278"/>
      <c r="M527" s="278"/>
      <c r="N527" s="278"/>
      <c r="O527" s="278"/>
      <c r="P527" s="278"/>
      <c r="Q527" s="278"/>
      <c r="R527" s="278"/>
      <c r="S527" s="278"/>
      <c r="T527" s="278" t="s">
        <v>164</v>
      </c>
      <c r="U527" s="278"/>
      <c r="V527" s="278"/>
      <c r="W527" s="278"/>
      <c r="X527" s="278"/>
      <c r="Y527" s="278"/>
      <c r="Z527" s="278"/>
      <c r="AA527" s="278"/>
      <c r="AB527" s="278"/>
      <c r="AC527" s="278"/>
      <c r="AD527" s="278"/>
      <c r="AE527" s="278"/>
      <c r="AF527" s="278"/>
      <c r="AG527" s="278"/>
      <c r="AH527" s="278"/>
      <c r="AI527" s="278"/>
      <c r="AJ527" s="278"/>
      <c r="AK527" s="278"/>
      <c r="AL527" s="278"/>
      <c r="AM527" s="278"/>
      <c r="AN527" s="278"/>
      <c r="AO527" s="278"/>
      <c r="AP527" s="278"/>
      <c r="AQ527" s="278"/>
      <c r="AR527" s="278"/>
      <c r="AS527" s="278"/>
      <c r="AT527" s="278"/>
      <c r="AU527" s="278"/>
      <c r="AV527" s="278"/>
      <c r="AW527" s="278"/>
      <c r="AX527" s="278"/>
      <c r="AY527" s="278"/>
      <c r="AZ527" s="278"/>
      <c r="BA527" s="278"/>
      <c r="BB527" s="278"/>
      <c r="BC527" s="278"/>
      <c r="BD527" s="278"/>
      <c r="BE527" s="278"/>
      <c r="BF527" s="278"/>
      <c r="BG527" s="278"/>
    </row>
    <row r="528" spans="1:59" s="26" customFormat="1" ht="8.1" customHeight="1">
      <c r="A528" s="278"/>
      <c r="B528" s="278"/>
      <c r="C528" s="278"/>
      <c r="D528" s="278"/>
      <c r="E528" s="278"/>
      <c r="F528" s="278"/>
      <c r="G528" s="278"/>
      <c r="H528" s="278"/>
      <c r="I528" s="278"/>
      <c r="J528" s="278"/>
      <c r="K528" s="278"/>
      <c r="L528" s="278"/>
      <c r="M528" s="278"/>
      <c r="N528" s="278"/>
      <c r="O528" s="278"/>
      <c r="P528" s="278"/>
      <c r="Q528" s="278"/>
      <c r="R528" s="278"/>
      <c r="S528" s="278"/>
      <c r="T528" s="278"/>
      <c r="U528" s="278"/>
      <c r="V528" s="278"/>
      <c r="W528" s="278"/>
      <c r="X528" s="278"/>
      <c r="Y528" s="278"/>
      <c r="Z528" s="278"/>
      <c r="AA528" s="278"/>
      <c r="AB528" s="278"/>
      <c r="AC528" s="278"/>
      <c r="AD528" s="278"/>
      <c r="AE528" s="278"/>
      <c r="AF528" s="278"/>
      <c r="AG528" s="278"/>
      <c r="AH528" s="278"/>
      <c r="AI528" s="278"/>
      <c r="AJ528" s="278"/>
      <c r="AK528" s="278"/>
      <c r="AL528" s="278"/>
      <c r="AM528" s="278"/>
      <c r="AN528" s="278"/>
      <c r="AO528" s="278"/>
      <c r="AP528" s="278"/>
      <c r="AQ528" s="278"/>
      <c r="AR528" s="278"/>
      <c r="AS528" s="278"/>
      <c r="AT528" s="278"/>
      <c r="AU528" s="278"/>
      <c r="AV528" s="278"/>
      <c r="AW528" s="278"/>
      <c r="AX528" s="278"/>
      <c r="AY528" s="278"/>
      <c r="AZ528" s="278"/>
      <c r="BA528" s="278"/>
      <c r="BB528" s="278"/>
      <c r="BC528" s="278"/>
      <c r="BD528" s="278"/>
      <c r="BE528" s="278"/>
      <c r="BF528" s="278"/>
      <c r="BG528" s="278"/>
    </row>
    <row r="529" spans="15:56" s="14" customFormat="1" ht="8.1" customHeight="1">
      <c r="AI529" s="514" t="s">
        <v>126</v>
      </c>
      <c r="AJ529" s="515"/>
      <c r="AK529" s="515"/>
      <c r="AL529" s="515"/>
      <c r="AM529" s="515"/>
      <c r="AN529" s="515"/>
      <c r="AO529" s="515"/>
      <c r="AP529" s="515"/>
      <c r="AQ529" s="515"/>
      <c r="AR529" s="515"/>
      <c r="AS529" s="516"/>
      <c r="AT529" s="514" t="s">
        <v>127</v>
      </c>
      <c r="AU529" s="515"/>
      <c r="AV529" s="515"/>
      <c r="AW529" s="515"/>
      <c r="AX529" s="515"/>
      <c r="AY529" s="515"/>
      <c r="AZ529" s="515"/>
      <c r="BA529" s="515"/>
      <c r="BB529" s="515"/>
      <c r="BC529" s="515"/>
      <c r="BD529" s="516"/>
    </row>
    <row r="530" spans="15:56" s="14" customFormat="1" ht="8.1" customHeight="1">
      <c r="AI530" s="517"/>
      <c r="AJ530" s="518"/>
      <c r="AK530" s="518"/>
      <c r="AL530" s="518"/>
      <c r="AM530" s="518"/>
      <c r="AN530" s="518"/>
      <c r="AO530" s="518"/>
      <c r="AP530" s="518"/>
      <c r="AQ530" s="518"/>
      <c r="AR530" s="518"/>
      <c r="AS530" s="519"/>
      <c r="AT530" s="517"/>
      <c r="AU530" s="518"/>
      <c r="AV530" s="518"/>
      <c r="AW530" s="518"/>
      <c r="AX530" s="518"/>
      <c r="AY530" s="518"/>
      <c r="AZ530" s="518"/>
      <c r="BA530" s="518"/>
      <c r="BB530" s="518"/>
      <c r="BC530" s="518"/>
      <c r="BD530" s="519"/>
    </row>
    <row r="531" spans="15:56" s="14" customFormat="1" ht="6.95" customHeight="1">
      <c r="P531" s="44"/>
      <c r="Q531" s="44"/>
      <c r="R531" s="44"/>
      <c r="S531" s="45"/>
      <c r="T531" s="194" t="s">
        <v>165</v>
      </c>
      <c r="U531" s="509"/>
      <c r="V531" s="509"/>
      <c r="W531" s="509"/>
      <c r="X531" s="509"/>
      <c r="Y531" s="509"/>
      <c r="Z531" s="509"/>
      <c r="AA531" s="509"/>
      <c r="AB531" s="509"/>
      <c r="AC531" s="509"/>
      <c r="AD531" s="509"/>
      <c r="AE531" s="509"/>
      <c r="AF531" s="509"/>
      <c r="AG531" s="509"/>
      <c r="AH531" s="510"/>
      <c r="AI531" s="305">
        <f>AV300</f>
        <v>937.69230769230774</v>
      </c>
      <c r="AJ531" s="305"/>
      <c r="AK531" s="305"/>
      <c r="AL531" s="305"/>
      <c r="AM531" s="305"/>
      <c r="AN531" s="305"/>
      <c r="AO531" s="305"/>
      <c r="AP531" s="305"/>
      <c r="AQ531" s="305"/>
      <c r="AR531" s="305"/>
      <c r="AS531" s="305"/>
      <c r="AT531" s="280">
        <f>AV312</f>
        <v>0</v>
      </c>
      <c r="AU531" s="281"/>
      <c r="AV531" s="281"/>
      <c r="AW531" s="281"/>
      <c r="AX531" s="281"/>
      <c r="AY531" s="281"/>
      <c r="AZ531" s="281"/>
      <c r="BA531" s="281"/>
      <c r="BB531" s="281"/>
      <c r="BC531" s="281"/>
      <c r="BD531" s="282"/>
    </row>
    <row r="532" spans="15:56" s="14" customFormat="1" ht="6.95" customHeight="1">
      <c r="P532" s="44"/>
      <c r="Q532" s="44"/>
      <c r="R532" s="44"/>
      <c r="S532" s="45"/>
      <c r="T532" s="334"/>
      <c r="U532" s="335"/>
      <c r="V532" s="335"/>
      <c r="W532" s="335"/>
      <c r="X532" s="335"/>
      <c r="Y532" s="335"/>
      <c r="Z532" s="335"/>
      <c r="AA532" s="335"/>
      <c r="AB532" s="335"/>
      <c r="AC532" s="335"/>
      <c r="AD532" s="335"/>
      <c r="AE532" s="335"/>
      <c r="AF532" s="335"/>
      <c r="AG532" s="335"/>
      <c r="AH532" s="336"/>
      <c r="AI532" s="305"/>
      <c r="AJ532" s="305"/>
      <c r="AK532" s="305"/>
      <c r="AL532" s="305"/>
      <c r="AM532" s="305"/>
      <c r="AN532" s="305"/>
      <c r="AO532" s="305"/>
      <c r="AP532" s="305"/>
      <c r="AQ532" s="305"/>
      <c r="AR532" s="305"/>
      <c r="AS532" s="305"/>
      <c r="AT532" s="283"/>
      <c r="AU532" s="284"/>
      <c r="AV532" s="284"/>
      <c r="AW532" s="284"/>
      <c r="AX532" s="284"/>
      <c r="AY532" s="284"/>
      <c r="AZ532" s="284"/>
      <c r="BA532" s="284"/>
      <c r="BB532" s="284"/>
      <c r="BC532" s="284"/>
      <c r="BD532" s="285"/>
    </row>
    <row r="533" spans="15:56" s="14" customFormat="1" ht="6.95" customHeight="1">
      <c r="P533" s="44"/>
      <c r="Q533" s="44"/>
      <c r="R533" s="44"/>
      <c r="S533" s="45"/>
      <c r="T533" s="511"/>
      <c r="U533" s="512"/>
      <c r="V533" s="512"/>
      <c r="W533" s="512"/>
      <c r="X533" s="512"/>
      <c r="Y533" s="512"/>
      <c r="Z533" s="512"/>
      <c r="AA533" s="512"/>
      <c r="AB533" s="512"/>
      <c r="AC533" s="512"/>
      <c r="AD533" s="512"/>
      <c r="AE533" s="512"/>
      <c r="AF533" s="512"/>
      <c r="AG533" s="512"/>
      <c r="AH533" s="513"/>
      <c r="AI533" s="305"/>
      <c r="AJ533" s="305"/>
      <c r="AK533" s="305"/>
      <c r="AL533" s="305"/>
      <c r="AM533" s="305"/>
      <c r="AN533" s="305"/>
      <c r="AO533" s="305"/>
      <c r="AP533" s="305"/>
      <c r="AQ533" s="305"/>
      <c r="AR533" s="305"/>
      <c r="AS533" s="305"/>
      <c r="AT533" s="286"/>
      <c r="AU533" s="287"/>
      <c r="AV533" s="287"/>
      <c r="AW533" s="287"/>
      <c r="AX533" s="287"/>
      <c r="AY533" s="287"/>
      <c r="AZ533" s="287"/>
      <c r="BA533" s="287"/>
      <c r="BB533" s="287"/>
      <c r="BC533" s="287"/>
      <c r="BD533" s="288"/>
    </row>
    <row r="534" spans="15:56" s="14" customFormat="1" ht="6.95" customHeight="1">
      <c r="O534" s="109"/>
      <c r="P534" s="266" t="s">
        <v>173</v>
      </c>
      <c r="Q534" s="266"/>
      <c r="R534" s="266"/>
      <c r="S534" s="267"/>
      <c r="T534" s="268" t="s">
        <v>435</v>
      </c>
      <c r="U534" s="268"/>
      <c r="V534" s="268"/>
      <c r="W534" s="268"/>
      <c r="X534" s="268"/>
      <c r="Y534" s="268"/>
      <c r="Z534" s="268"/>
      <c r="AA534" s="268"/>
      <c r="AB534" s="268"/>
      <c r="AC534" s="268"/>
      <c r="AD534" s="268"/>
      <c r="AE534" s="268"/>
      <c r="AF534" s="268"/>
      <c r="AG534" s="268"/>
      <c r="AH534" s="268"/>
      <c r="AI534" s="305">
        <f>AE300+AE303</f>
        <v>293.07692307692309</v>
      </c>
      <c r="AJ534" s="305"/>
      <c r="AK534" s="305"/>
      <c r="AL534" s="305"/>
      <c r="AM534" s="305"/>
      <c r="AN534" s="305"/>
      <c r="AO534" s="305"/>
      <c r="AP534" s="305"/>
      <c r="AQ534" s="305"/>
      <c r="AR534" s="305"/>
      <c r="AS534" s="305"/>
      <c r="AT534" s="279"/>
      <c r="AU534" s="279"/>
      <c r="AV534" s="279"/>
      <c r="AW534" s="279"/>
      <c r="AX534" s="279"/>
      <c r="AY534" s="279"/>
      <c r="AZ534" s="279"/>
      <c r="BA534" s="279"/>
      <c r="BB534" s="279"/>
      <c r="BC534" s="279"/>
      <c r="BD534" s="279"/>
    </row>
    <row r="535" spans="15:56" s="14" customFormat="1" ht="6.95" customHeight="1">
      <c r="O535" s="109"/>
      <c r="P535" s="266"/>
      <c r="Q535" s="266"/>
      <c r="R535" s="266"/>
      <c r="S535" s="267"/>
      <c r="T535" s="268"/>
      <c r="U535" s="268"/>
      <c r="V535" s="268"/>
      <c r="W535" s="268"/>
      <c r="X535" s="268"/>
      <c r="Y535" s="268"/>
      <c r="Z535" s="268"/>
      <c r="AA535" s="268"/>
      <c r="AB535" s="268"/>
      <c r="AC535" s="268"/>
      <c r="AD535" s="268"/>
      <c r="AE535" s="268"/>
      <c r="AF535" s="268"/>
      <c r="AG535" s="268"/>
      <c r="AH535" s="268"/>
      <c r="AI535" s="305"/>
      <c r="AJ535" s="305"/>
      <c r="AK535" s="305"/>
      <c r="AL535" s="305"/>
      <c r="AM535" s="305"/>
      <c r="AN535" s="305"/>
      <c r="AO535" s="305"/>
      <c r="AP535" s="305"/>
      <c r="AQ535" s="305"/>
      <c r="AR535" s="305"/>
      <c r="AS535" s="305"/>
      <c r="AT535" s="279"/>
      <c r="AU535" s="279"/>
      <c r="AV535" s="279"/>
      <c r="AW535" s="279"/>
      <c r="AX535" s="279"/>
      <c r="AY535" s="279"/>
      <c r="AZ535" s="279"/>
      <c r="BA535" s="279"/>
      <c r="BB535" s="279"/>
      <c r="BC535" s="279"/>
      <c r="BD535" s="279"/>
    </row>
    <row r="536" spans="15:56" s="14" customFormat="1" ht="6.95" customHeight="1">
      <c r="O536" s="109"/>
      <c r="P536" s="266"/>
      <c r="Q536" s="266"/>
      <c r="R536" s="266"/>
      <c r="S536" s="267"/>
      <c r="T536" s="268"/>
      <c r="U536" s="268"/>
      <c r="V536" s="268"/>
      <c r="W536" s="268"/>
      <c r="X536" s="268"/>
      <c r="Y536" s="268"/>
      <c r="Z536" s="268"/>
      <c r="AA536" s="268"/>
      <c r="AB536" s="268"/>
      <c r="AC536" s="268"/>
      <c r="AD536" s="268"/>
      <c r="AE536" s="268"/>
      <c r="AF536" s="268"/>
      <c r="AG536" s="268"/>
      <c r="AH536" s="268"/>
      <c r="AI536" s="305"/>
      <c r="AJ536" s="305"/>
      <c r="AK536" s="305"/>
      <c r="AL536" s="305"/>
      <c r="AM536" s="305"/>
      <c r="AN536" s="305"/>
      <c r="AO536" s="305"/>
      <c r="AP536" s="305"/>
      <c r="AQ536" s="305"/>
      <c r="AR536" s="305"/>
      <c r="AS536" s="305"/>
      <c r="AT536" s="279"/>
      <c r="AU536" s="279"/>
      <c r="AV536" s="279"/>
      <c r="AW536" s="279"/>
      <c r="AX536" s="279"/>
      <c r="AY536" s="279"/>
      <c r="AZ536" s="279"/>
      <c r="BA536" s="279"/>
      <c r="BB536" s="279"/>
      <c r="BC536" s="279"/>
      <c r="BD536" s="279"/>
    </row>
    <row r="537" spans="15:56" s="14" customFormat="1" ht="6.95" customHeight="1">
      <c r="O537" s="111"/>
      <c r="P537" s="266" t="s">
        <v>173</v>
      </c>
      <c r="Q537" s="266"/>
      <c r="R537" s="266"/>
      <c r="S537" s="267"/>
      <c r="T537" s="268" t="s">
        <v>167</v>
      </c>
      <c r="U537" s="268"/>
      <c r="V537" s="268"/>
      <c r="W537" s="268"/>
      <c r="X537" s="268"/>
      <c r="Y537" s="268"/>
      <c r="Z537" s="268"/>
      <c r="AA537" s="268"/>
      <c r="AB537" s="268"/>
      <c r="AC537" s="268"/>
      <c r="AD537" s="268"/>
      <c r="AE537" s="268"/>
      <c r="AF537" s="268"/>
      <c r="AG537" s="268"/>
      <c r="AH537" s="268"/>
      <c r="AI537" s="479">
        <f>AV335</f>
        <v>0</v>
      </c>
      <c r="AJ537" s="479"/>
      <c r="AK537" s="479"/>
      <c r="AL537" s="479"/>
      <c r="AM537" s="479"/>
      <c r="AN537" s="479"/>
      <c r="AO537" s="479"/>
      <c r="AP537" s="479"/>
      <c r="AQ537" s="479"/>
      <c r="AR537" s="479"/>
      <c r="AS537" s="479"/>
      <c r="AT537" s="479">
        <f>AV345+AV348</f>
        <v>0</v>
      </c>
      <c r="AU537" s="479"/>
      <c r="AV537" s="479"/>
      <c r="AW537" s="479"/>
      <c r="AX537" s="479"/>
      <c r="AY537" s="479"/>
      <c r="AZ537" s="479"/>
      <c r="BA537" s="479"/>
      <c r="BB537" s="479"/>
      <c r="BC537" s="479"/>
      <c r="BD537" s="479"/>
    </row>
    <row r="538" spans="15:56" s="14" customFormat="1" ht="6.95" customHeight="1">
      <c r="O538" s="111"/>
      <c r="P538" s="266"/>
      <c r="Q538" s="266"/>
      <c r="R538" s="266"/>
      <c r="S538" s="267"/>
      <c r="T538" s="268"/>
      <c r="U538" s="268"/>
      <c r="V538" s="268"/>
      <c r="W538" s="268"/>
      <c r="X538" s="268"/>
      <c r="Y538" s="268"/>
      <c r="Z538" s="268"/>
      <c r="AA538" s="268"/>
      <c r="AB538" s="268"/>
      <c r="AC538" s="268"/>
      <c r="AD538" s="268"/>
      <c r="AE538" s="268"/>
      <c r="AF538" s="268"/>
      <c r="AG538" s="268"/>
      <c r="AH538" s="268"/>
      <c r="AI538" s="479"/>
      <c r="AJ538" s="479"/>
      <c r="AK538" s="479"/>
      <c r="AL538" s="479"/>
      <c r="AM538" s="479"/>
      <c r="AN538" s="479"/>
      <c r="AO538" s="479"/>
      <c r="AP538" s="479"/>
      <c r="AQ538" s="479"/>
      <c r="AR538" s="479"/>
      <c r="AS538" s="479"/>
      <c r="AT538" s="479"/>
      <c r="AU538" s="479"/>
      <c r="AV538" s="479"/>
      <c r="AW538" s="479"/>
      <c r="AX538" s="479"/>
      <c r="AY538" s="479"/>
      <c r="AZ538" s="479"/>
      <c r="BA538" s="479"/>
      <c r="BB538" s="479"/>
      <c r="BC538" s="479"/>
      <c r="BD538" s="479"/>
    </row>
    <row r="539" spans="15:56" s="14" customFormat="1" ht="6.95" customHeight="1">
      <c r="O539" s="111"/>
      <c r="P539" s="266"/>
      <c r="Q539" s="266"/>
      <c r="R539" s="266"/>
      <c r="S539" s="267"/>
      <c r="T539" s="268"/>
      <c r="U539" s="268"/>
      <c r="V539" s="268"/>
      <c r="W539" s="268"/>
      <c r="X539" s="268"/>
      <c r="Y539" s="268"/>
      <c r="Z539" s="268"/>
      <c r="AA539" s="268"/>
      <c r="AB539" s="268"/>
      <c r="AC539" s="268"/>
      <c r="AD539" s="268"/>
      <c r="AE539" s="268"/>
      <c r="AF539" s="268"/>
      <c r="AG539" s="268"/>
      <c r="AH539" s="268"/>
      <c r="AI539" s="479"/>
      <c r="AJ539" s="479"/>
      <c r="AK539" s="479"/>
      <c r="AL539" s="479"/>
      <c r="AM539" s="479"/>
      <c r="AN539" s="479"/>
      <c r="AO539" s="479"/>
      <c r="AP539" s="479"/>
      <c r="AQ539" s="479"/>
      <c r="AR539" s="479"/>
      <c r="AS539" s="479"/>
      <c r="AT539" s="479"/>
      <c r="AU539" s="479"/>
      <c r="AV539" s="479"/>
      <c r="AW539" s="479"/>
      <c r="AX539" s="479"/>
      <c r="AY539" s="479"/>
      <c r="AZ539" s="479"/>
      <c r="BA539" s="479"/>
      <c r="BB539" s="479"/>
      <c r="BC539" s="479"/>
      <c r="BD539" s="479"/>
    </row>
    <row r="540" spans="15:56" s="14" customFormat="1" ht="6.95" customHeight="1">
      <c r="O540" s="111"/>
      <c r="P540" s="266" t="s">
        <v>173</v>
      </c>
      <c r="Q540" s="266"/>
      <c r="R540" s="266"/>
      <c r="S540" s="267"/>
      <c r="T540" s="268" t="s">
        <v>384</v>
      </c>
      <c r="U540" s="268"/>
      <c r="V540" s="268"/>
      <c r="W540" s="268"/>
      <c r="X540" s="268"/>
      <c r="Y540" s="268"/>
      <c r="Z540" s="268"/>
      <c r="AA540" s="268"/>
      <c r="AB540" s="268"/>
      <c r="AC540" s="268"/>
      <c r="AD540" s="268"/>
      <c r="AE540" s="268"/>
      <c r="AF540" s="268"/>
      <c r="AG540" s="268"/>
      <c r="AH540" s="268"/>
      <c r="AI540" s="279"/>
      <c r="AJ540" s="279"/>
      <c r="AK540" s="279"/>
      <c r="AL540" s="279"/>
      <c r="AM540" s="279"/>
      <c r="AN540" s="279"/>
      <c r="AO540" s="279"/>
      <c r="AP540" s="279"/>
      <c r="AQ540" s="279"/>
      <c r="AR540" s="279"/>
      <c r="AS540" s="279"/>
      <c r="AT540" s="280">
        <f>AI356</f>
        <v>0</v>
      </c>
      <c r="AU540" s="281"/>
      <c r="AV540" s="281"/>
      <c r="AW540" s="281"/>
      <c r="AX540" s="281"/>
      <c r="AY540" s="281"/>
      <c r="AZ540" s="281"/>
      <c r="BA540" s="281"/>
      <c r="BB540" s="281"/>
      <c r="BC540" s="281"/>
      <c r="BD540" s="282"/>
    </row>
    <row r="541" spans="15:56" s="14" customFormat="1" ht="6.95" customHeight="1">
      <c r="O541" s="111"/>
      <c r="P541" s="266"/>
      <c r="Q541" s="266"/>
      <c r="R541" s="266"/>
      <c r="S541" s="267"/>
      <c r="T541" s="268"/>
      <c r="U541" s="268"/>
      <c r="V541" s="268"/>
      <c r="W541" s="268"/>
      <c r="X541" s="268"/>
      <c r="Y541" s="268"/>
      <c r="Z541" s="268"/>
      <c r="AA541" s="268"/>
      <c r="AB541" s="268"/>
      <c r="AC541" s="268"/>
      <c r="AD541" s="268"/>
      <c r="AE541" s="268"/>
      <c r="AF541" s="268"/>
      <c r="AG541" s="268"/>
      <c r="AH541" s="268"/>
      <c r="AI541" s="279"/>
      <c r="AJ541" s="279"/>
      <c r="AK541" s="279"/>
      <c r="AL541" s="279"/>
      <c r="AM541" s="279"/>
      <c r="AN541" s="279"/>
      <c r="AO541" s="279"/>
      <c r="AP541" s="279"/>
      <c r="AQ541" s="279"/>
      <c r="AR541" s="279"/>
      <c r="AS541" s="279"/>
      <c r="AT541" s="283"/>
      <c r="AU541" s="284"/>
      <c r="AV541" s="284"/>
      <c r="AW541" s="284"/>
      <c r="AX541" s="284"/>
      <c r="AY541" s="284"/>
      <c r="AZ541" s="284"/>
      <c r="BA541" s="284"/>
      <c r="BB541" s="284"/>
      <c r="BC541" s="284"/>
      <c r="BD541" s="285"/>
    </row>
    <row r="542" spans="15:56" s="14" customFormat="1" ht="6.95" customHeight="1">
      <c r="O542" s="111"/>
      <c r="P542" s="266"/>
      <c r="Q542" s="266"/>
      <c r="R542" s="266"/>
      <c r="S542" s="267"/>
      <c r="T542" s="268"/>
      <c r="U542" s="268"/>
      <c r="V542" s="268"/>
      <c r="W542" s="268"/>
      <c r="X542" s="268"/>
      <c r="Y542" s="268"/>
      <c r="Z542" s="268"/>
      <c r="AA542" s="268"/>
      <c r="AB542" s="268"/>
      <c r="AC542" s="268"/>
      <c r="AD542" s="268"/>
      <c r="AE542" s="268"/>
      <c r="AF542" s="268"/>
      <c r="AG542" s="268"/>
      <c r="AH542" s="268"/>
      <c r="AI542" s="279"/>
      <c r="AJ542" s="279"/>
      <c r="AK542" s="279"/>
      <c r="AL542" s="279"/>
      <c r="AM542" s="279"/>
      <c r="AN542" s="279"/>
      <c r="AO542" s="279"/>
      <c r="AP542" s="279"/>
      <c r="AQ542" s="279"/>
      <c r="AR542" s="279"/>
      <c r="AS542" s="279"/>
      <c r="AT542" s="286"/>
      <c r="AU542" s="287"/>
      <c r="AV542" s="287"/>
      <c r="AW542" s="287"/>
      <c r="AX542" s="287"/>
      <c r="AY542" s="287"/>
      <c r="AZ542" s="287"/>
      <c r="BA542" s="287"/>
      <c r="BB542" s="287"/>
      <c r="BC542" s="287"/>
      <c r="BD542" s="288"/>
    </row>
    <row r="543" spans="15:56" s="14" customFormat="1" ht="6.95" customHeight="1">
      <c r="O543" s="498" t="s">
        <v>175</v>
      </c>
      <c r="P543" s="498"/>
      <c r="Q543" s="498"/>
      <c r="R543" s="498"/>
      <c r="S543" s="499"/>
      <c r="T543" s="334" t="s">
        <v>178</v>
      </c>
      <c r="U543" s="335"/>
      <c r="V543" s="335"/>
      <c r="W543" s="335"/>
      <c r="X543" s="335"/>
      <c r="Y543" s="335"/>
      <c r="Z543" s="335"/>
      <c r="AA543" s="335"/>
      <c r="AB543" s="335"/>
      <c r="AC543" s="335"/>
      <c r="AD543" s="335"/>
      <c r="AE543" s="335"/>
      <c r="AF543" s="335"/>
      <c r="AG543" s="335"/>
      <c r="AH543" s="336"/>
      <c r="AI543" s="283">
        <f>SUM(AI531:AS542)</f>
        <v>1230.7692307692309</v>
      </c>
      <c r="AJ543" s="284"/>
      <c r="AK543" s="284"/>
      <c r="AL543" s="284"/>
      <c r="AM543" s="284"/>
      <c r="AN543" s="284"/>
      <c r="AO543" s="284"/>
      <c r="AP543" s="284"/>
      <c r="AQ543" s="284"/>
      <c r="AR543" s="284"/>
      <c r="AS543" s="285"/>
      <c r="AT543" s="283">
        <f>SUM(AT531:BD542)</f>
        <v>0</v>
      </c>
      <c r="AU543" s="284"/>
      <c r="AV543" s="284"/>
      <c r="AW543" s="284"/>
      <c r="AX543" s="284"/>
      <c r="AY543" s="284"/>
      <c r="AZ543" s="284"/>
      <c r="BA543" s="284"/>
      <c r="BB543" s="284"/>
      <c r="BC543" s="284"/>
      <c r="BD543" s="285"/>
    </row>
    <row r="544" spans="15:56" s="14" customFormat="1" ht="6.95" customHeight="1">
      <c r="O544" s="498"/>
      <c r="P544" s="498"/>
      <c r="Q544" s="498"/>
      <c r="R544" s="498"/>
      <c r="S544" s="499"/>
      <c r="T544" s="334"/>
      <c r="U544" s="335"/>
      <c r="V544" s="335"/>
      <c r="W544" s="335"/>
      <c r="X544" s="335"/>
      <c r="Y544" s="335"/>
      <c r="Z544" s="335"/>
      <c r="AA544" s="335"/>
      <c r="AB544" s="335"/>
      <c r="AC544" s="335"/>
      <c r="AD544" s="335"/>
      <c r="AE544" s="335"/>
      <c r="AF544" s="335"/>
      <c r="AG544" s="335"/>
      <c r="AH544" s="336"/>
      <c r="AI544" s="283"/>
      <c r="AJ544" s="284"/>
      <c r="AK544" s="284"/>
      <c r="AL544" s="284"/>
      <c r="AM544" s="284"/>
      <c r="AN544" s="284"/>
      <c r="AO544" s="284"/>
      <c r="AP544" s="284"/>
      <c r="AQ544" s="284"/>
      <c r="AR544" s="284"/>
      <c r="AS544" s="285"/>
      <c r="AT544" s="283"/>
      <c r="AU544" s="284"/>
      <c r="AV544" s="284"/>
      <c r="AW544" s="284"/>
      <c r="AX544" s="284"/>
      <c r="AY544" s="284"/>
      <c r="AZ544" s="284"/>
      <c r="BA544" s="284"/>
      <c r="BB544" s="284"/>
      <c r="BC544" s="284"/>
      <c r="BD544" s="285"/>
    </row>
    <row r="545" spans="1:59" s="14" customFormat="1" ht="6.95" customHeight="1" thickBot="1">
      <c r="O545" s="498"/>
      <c r="P545" s="498"/>
      <c r="Q545" s="498"/>
      <c r="R545" s="498"/>
      <c r="S545" s="499"/>
      <c r="T545" s="337"/>
      <c r="U545" s="338"/>
      <c r="V545" s="338"/>
      <c r="W545" s="338"/>
      <c r="X545" s="338"/>
      <c r="Y545" s="338"/>
      <c r="Z545" s="338"/>
      <c r="AA545" s="338"/>
      <c r="AB545" s="338"/>
      <c r="AC545" s="338"/>
      <c r="AD545" s="338"/>
      <c r="AE545" s="338"/>
      <c r="AF545" s="338"/>
      <c r="AG545" s="338"/>
      <c r="AH545" s="339"/>
      <c r="AI545" s="347"/>
      <c r="AJ545" s="348"/>
      <c r="AK545" s="348"/>
      <c r="AL545" s="348"/>
      <c r="AM545" s="348"/>
      <c r="AN545" s="348"/>
      <c r="AO545" s="348"/>
      <c r="AP545" s="348"/>
      <c r="AQ545" s="348"/>
      <c r="AR545" s="348"/>
      <c r="AS545" s="349"/>
      <c r="AT545" s="347"/>
      <c r="AU545" s="348"/>
      <c r="AV545" s="348"/>
      <c r="AW545" s="348"/>
      <c r="AX545" s="348"/>
      <c r="AY545" s="348"/>
      <c r="AZ545" s="348"/>
      <c r="BA545" s="348"/>
      <c r="BB545" s="348"/>
      <c r="BC545" s="348"/>
      <c r="BD545" s="349"/>
    </row>
    <row r="546" spans="1:59" s="14" customFormat="1" ht="6.95" customHeight="1">
      <c r="A546" s="152"/>
      <c r="B546" s="152"/>
      <c r="C546" s="152"/>
      <c r="D546" s="152"/>
      <c r="E546" s="153"/>
      <c r="F546" s="153"/>
      <c r="G546" s="501" t="s">
        <v>184</v>
      </c>
      <c r="H546" s="501"/>
      <c r="I546" s="501"/>
      <c r="J546" s="501"/>
      <c r="K546" s="501"/>
      <c r="L546" s="501"/>
      <c r="M546" s="501"/>
      <c r="N546" s="501"/>
      <c r="O546" s="501"/>
      <c r="P546" s="497">
        <f>AP675</f>
        <v>0</v>
      </c>
      <c r="Q546" s="497"/>
      <c r="R546" s="497"/>
      <c r="S546" s="497"/>
      <c r="T546" s="481" t="s">
        <v>180</v>
      </c>
      <c r="U546" s="482"/>
      <c r="V546" s="482"/>
      <c r="W546" s="482"/>
      <c r="X546" s="482"/>
      <c r="Y546" s="482"/>
      <c r="Z546" s="482"/>
      <c r="AA546" s="482"/>
      <c r="AB546" s="482"/>
      <c r="AC546" s="482"/>
      <c r="AD546" s="482"/>
      <c r="AE546" s="482"/>
      <c r="AF546" s="482"/>
      <c r="AG546" s="482"/>
      <c r="AH546" s="483"/>
      <c r="AI546" s="488">
        <f>AI543*(P546/100)</f>
        <v>0</v>
      </c>
      <c r="AJ546" s="489"/>
      <c r="AK546" s="489"/>
      <c r="AL546" s="489"/>
      <c r="AM546" s="489"/>
      <c r="AN546" s="489"/>
      <c r="AO546" s="489"/>
      <c r="AP546" s="489"/>
      <c r="AQ546" s="489"/>
      <c r="AR546" s="489"/>
      <c r="AS546" s="490"/>
      <c r="AT546" s="488">
        <f>AT543*(P546/100)</f>
        <v>0</v>
      </c>
      <c r="AU546" s="489"/>
      <c r="AV546" s="489"/>
      <c r="AW546" s="489"/>
      <c r="AX546" s="489"/>
      <c r="AY546" s="489"/>
      <c r="AZ546" s="489"/>
      <c r="BA546" s="489"/>
      <c r="BB546" s="489"/>
      <c r="BC546" s="489"/>
      <c r="BD546" s="490"/>
      <c r="BE546" s="152"/>
      <c r="BF546" s="152"/>
      <c r="BG546" s="152"/>
    </row>
    <row r="547" spans="1:59" s="14" customFormat="1" ht="6.95" customHeight="1">
      <c r="A547" s="152"/>
      <c r="B547" s="152"/>
      <c r="C547" s="152"/>
      <c r="D547" s="153"/>
      <c r="E547" s="153"/>
      <c r="F547" s="153"/>
      <c r="G547" s="501"/>
      <c r="H547" s="501"/>
      <c r="I547" s="501"/>
      <c r="J547" s="501"/>
      <c r="K547" s="501"/>
      <c r="L547" s="501"/>
      <c r="M547" s="501"/>
      <c r="N547" s="501"/>
      <c r="O547" s="501"/>
      <c r="P547" s="497"/>
      <c r="Q547" s="497"/>
      <c r="R547" s="497"/>
      <c r="S547" s="497"/>
      <c r="T547" s="481"/>
      <c r="U547" s="482"/>
      <c r="V547" s="482"/>
      <c r="W547" s="482"/>
      <c r="X547" s="482"/>
      <c r="Y547" s="482"/>
      <c r="Z547" s="482"/>
      <c r="AA547" s="482"/>
      <c r="AB547" s="482"/>
      <c r="AC547" s="482"/>
      <c r="AD547" s="482"/>
      <c r="AE547" s="482"/>
      <c r="AF547" s="482"/>
      <c r="AG547" s="482"/>
      <c r="AH547" s="483"/>
      <c r="AI547" s="491"/>
      <c r="AJ547" s="492"/>
      <c r="AK547" s="492"/>
      <c r="AL547" s="492"/>
      <c r="AM547" s="492"/>
      <c r="AN547" s="492"/>
      <c r="AO547" s="492"/>
      <c r="AP547" s="492"/>
      <c r="AQ547" s="492"/>
      <c r="AR547" s="492"/>
      <c r="AS547" s="493"/>
      <c r="AT547" s="491"/>
      <c r="AU547" s="492"/>
      <c r="AV547" s="492"/>
      <c r="AW547" s="492"/>
      <c r="AX547" s="492"/>
      <c r="AY547" s="492"/>
      <c r="AZ547" s="492"/>
      <c r="BA547" s="492"/>
      <c r="BB547" s="492"/>
      <c r="BC547" s="492"/>
      <c r="BD547" s="493"/>
      <c r="BE547" s="152"/>
      <c r="BF547" s="152"/>
      <c r="BG547" s="152"/>
    </row>
    <row r="548" spans="1:59" s="14" customFormat="1" ht="6.95" customHeight="1">
      <c r="A548" s="152"/>
      <c r="B548" s="152"/>
      <c r="C548" s="152"/>
      <c r="D548" s="153"/>
      <c r="E548" s="153"/>
      <c r="F548" s="153"/>
      <c r="G548" s="501"/>
      <c r="H548" s="501"/>
      <c r="I548" s="501"/>
      <c r="J548" s="501"/>
      <c r="K548" s="501"/>
      <c r="L548" s="501"/>
      <c r="M548" s="501"/>
      <c r="N548" s="501"/>
      <c r="O548" s="501"/>
      <c r="P548" s="497"/>
      <c r="Q548" s="497"/>
      <c r="R548" s="497"/>
      <c r="S548" s="497"/>
      <c r="T548" s="481"/>
      <c r="U548" s="482"/>
      <c r="V548" s="482"/>
      <c r="W548" s="482"/>
      <c r="X548" s="482"/>
      <c r="Y548" s="482"/>
      <c r="Z548" s="482"/>
      <c r="AA548" s="482"/>
      <c r="AB548" s="482"/>
      <c r="AC548" s="482"/>
      <c r="AD548" s="482"/>
      <c r="AE548" s="482"/>
      <c r="AF548" s="482"/>
      <c r="AG548" s="482"/>
      <c r="AH548" s="483"/>
      <c r="AI548" s="491"/>
      <c r="AJ548" s="492"/>
      <c r="AK548" s="492"/>
      <c r="AL548" s="492"/>
      <c r="AM548" s="492"/>
      <c r="AN548" s="492"/>
      <c r="AO548" s="492"/>
      <c r="AP548" s="492"/>
      <c r="AQ548" s="492"/>
      <c r="AR548" s="492"/>
      <c r="AS548" s="493"/>
      <c r="AT548" s="491"/>
      <c r="AU548" s="492"/>
      <c r="AV548" s="492"/>
      <c r="AW548" s="492"/>
      <c r="AX548" s="492"/>
      <c r="AY548" s="492"/>
      <c r="AZ548" s="492"/>
      <c r="BA548" s="492"/>
      <c r="BB548" s="492"/>
      <c r="BC548" s="492"/>
      <c r="BD548" s="493"/>
      <c r="BE548" s="152"/>
      <c r="BF548" s="152"/>
      <c r="BG548" s="152"/>
    </row>
    <row r="549" spans="1:59" s="14" customFormat="1" ht="6.95" customHeight="1">
      <c r="A549" s="152"/>
      <c r="B549" s="152"/>
      <c r="C549" s="152"/>
      <c r="D549" s="153"/>
      <c r="E549" s="153"/>
      <c r="F549" s="153"/>
      <c r="G549" s="501"/>
      <c r="H549" s="501"/>
      <c r="I549" s="501"/>
      <c r="J549" s="501"/>
      <c r="K549" s="501"/>
      <c r="L549" s="501"/>
      <c r="M549" s="501"/>
      <c r="N549" s="501"/>
      <c r="O549" s="501"/>
      <c r="P549" s="497"/>
      <c r="Q549" s="497"/>
      <c r="R549" s="497"/>
      <c r="S549" s="497"/>
      <c r="T549" s="484"/>
      <c r="U549" s="485"/>
      <c r="V549" s="485"/>
      <c r="W549" s="485"/>
      <c r="X549" s="485"/>
      <c r="Y549" s="485"/>
      <c r="Z549" s="485"/>
      <c r="AA549" s="485"/>
      <c r="AB549" s="485"/>
      <c r="AC549" s="485"/>
      <c r="AD549" s="485"/>
      <c r="AE549" s="485"/>
      <c r="AF549" s="485"/>
      <c r="AG549" s="485"/>
      <c r="AH549" s="486"/>
      <c r="AI549" s="494"/>
      <c r="AJ549" s="495"/>
      <c r="AK549" s="495"/>
      <c r="AL549" s="495"/>
      <c r="AM549" s="495"/>
      <c r="AN549" s="495"/>
      <c r="AO549" s="495"/>
      <c r="AP549" s="495"/>
      <c r="AQ549" s="495"/>
      <c r="AR549" s="495"/>
      <c r="AS549" s="496"/>
      <c r="AT549" s="494"/>
      <c r="AU549" s="495"/>
      <c r="AV549" s="495"/>
      <c r="AW549" s="495"/>
      <c r="AX549" s="495"/>
      <c r="AY549" s="495"/>
      <c r="AZ549" s="495"/>
      <c r="BA549" s="495"/>
      <c r="BB549" s="495"/>
      <c r="BC549" s="495"/>
      <c r="BD549" s="496"/>
      <c r="BE549" s="152"/>
      <c r="BF549" s="152"/>
      <c r="BG549" s="152"/>
    </row>
    <row r="550" spans="1:59" s="14" customFormat="1" ht="10.5" customHeight="1">
      <c r="A550" s="152"/>
      <c r="B550" s="152"/>
      <c r="C550" s="152"/>
      <c r="D550" s="153"/>
      <c r="E550" s="153"/>
      <c r="F550" s="153"/>
      <c r="G550" s="154"/>
      <c r="H550" s="154"/>
      <c r="I550" s="154"/>
      <c r="J550" s="154"/>
      <c r="K550" s="154"/>
      <c r="L550" s="154"/>
      <c r="M550" s="154"/>
      <c r="N550" s="154"/>
      <c r="O550" s="155"/>
      <c r="P550" s="156"/>
      <c r="Q550" s="156"/>
      <c r="R550" s="156"/>
      <c r="S550" s="156"/>
      <c r="T550" s="157"/>
      <c r="U550" s="157"/>
      <c r="V550" s="157"/>
      <c r="W550" s="157"/>
      <c r="X550" s="157"/>
      <c r="Y550" s="157"/>
      <c r="Z550" s="157"/>
      <c r="AA550" s="157"/>
      <c r="AB550" s="157"/>
      <c r="AC550" s="157"/>
      <c r="AD550" s="157"/>
      <c r="AE550" s="157"/>
      <c r="AF550" s="157"/>
      <c r="AG550" s="157"/>
      <c r="AH550" s="157"/>
      <c r="AI550" s="74"/>
      <c r="AJ550" s="74"/>
      <c r="AK550" s="74"/>
      <c r="AL550" s="74"/>
      <c r="AM550" s="74"/>
      <c r="AN550" s="74"/>
      <c r="AO550" s="74"/>
      <c r="AP550" s="74"/>
      <c r="AQ550" s="74"/>
      <c r="AR550" s="74"/>
      <c r="AS550" s="74"/>
      <c r="AT550" s="74"/>
      <c r="AU550" s="74"/>
      <c r="AV550" s="74"/>
      <c r="AW550" s="74"/>
      <c r="AX550" s="74"/>
      <c r="AY550" s="74"/>
      <c r="AZ550" s="74"/>
      <c r="BA550" s="74"/>
      <c r="BB550" s="74"/>
      <c r="BC550" s="74"/>
      <c r="BD550" s="74"/>
      <c r="BE550" s="152"/>
      <c r="BF550" s="152"/>
      <c r="BG550" s="152"/>
    </row>
    <row r="551" spans="1:59" s="14" customFormat="1" ht="15.75" customHeight="1">
      <c r="A551" s="480" t="s">
        <v>185</v>
      </c>
      <c r="B551" s="480"/>
      <c r="C551" s="480"/>
      <c r="D551" s="480"/>
      <c r="E551" s="480"/>
      <c r="F551" s="480"/>
      <c r="G551" s="480"/>
      <c r="H551" s="480"/>
      <c r="I551" s="480"/>
      <c r="J551" s="480"/>
      <c r="K551" s="480"/>
      <c r="L551" s="480"/>
      <c r="M551" s="480"/>
      <c r="N551" s="480"/>
      <c r="O551" s="480"/>
      <c r="P551" s="480"/>
      <c r="Q551" s="480"/>
      <c r="R551" s="480"/>
      <c r="S551" s="480"/>
      <c r="T551" s="480"/>
      <c r="U551" s="480"/>
      <c r="V551" s="480"/>
      <c r="W551" s="480"/>
      <c r="X551" s="480"/>
      <c r="Y551" s="480"/>
      <c r="Z551" s="480"/>
      <c r="AA551" s="480"/>
      <c r="AB551" s="480"/>
      <c r="AC551" s="480"/>
      <c r="AD551" s="480"/>
      <c r="AE551" s="480"/>
      <c r="AF551" s="480"/>
      <c r="AG551" s="480"/>
      <c r="AH551" s="480"/>
      <c r="AI551" s="480"/>
      <c r="AJ551" s="480"/>
      <c r="AK551" s="480"/>
      <c r="AL551" s="480"/>
      <c r="AM551" s="480"/>
      <c r="AN551" s="480"/>
      <c r="AO551" s="480"/>
      <c r="AP551" s="480"/>
      <c r="AQ551" s="480"/>
      <c r="AR551" s="480"/>
      <c r="AS551" s="480"/>
      <c r="AT551" s="480"/>
      <c r="AU551" s="480"/>
      <c r="AV551" s="480"/>
      <c r="AW551" s="480"/>
      <c r="AX551" s="480"/>
      <c r="AY551" s="480"/>
      <c r="AZ551" s="480"/>
      <c r="BA551" s="480"/>
      <c r="BB551" s="480"/>
      <c r="BC551" s="480"/>
      <c r="BD551" s="480"/>
      <c r="BE551" s="480"/>
      <c r="BF551" s="480"/>
      <c r="BG551" s="480"/>
    </row>
    <row r="552" spans="1:59" s="14" customFormat="1" ht="15.75" customHeight="1">
      <c r="A552" s="158" t="s">
        <v>483</v>
      </c>
      <c r="B552" s="158"/>
      <c r="C552" s="158"/>
      <c r="D552" s="158"/>
      <c r="E552" s="158"/>
      <c r="F552" s="158"/>
      <c r="G552" s="158"/>
      <c r="H552" s="158"/>
      <c r="I552" s="158"/>
      <c r="J552" s="158"/>
      <c r="K552" s="158"/>
      <c r="L552" s="158"/>
      <c r="M552" s="158"/>
      <c r="N552" s="158"/>
      <c r="O552" s="158"/>
      <c r="P552" s="158"/>
      <c r="Q552" s="158"/>
      <c r="R552" s="158"/>
      <c r="S552" s="158"/>
      <c r="T552" s="158"/>
      <c r="U552" s="158"/>
      <c r="V552" s="158"/>
      <c r="W552" s="158"/>
      <c r="X552" s="158"/>
      <c r="Y552" s="158"/>
      <c r="Z552" s="158"/>
      <c r="AA552" s="158"/>
      <c r="AB552" s="158"/>
      <c r="AC552" s="158"/>
      <c r="AD552" s="158"/>
      <c r="AE552" s="158"/>
      <c r="AF552" s="158"/>
      <c r="AG552" s="158"/>
      <c r="AH552" s="158"/>
      <c r="AI552" s="158"/>
      <c r="AJ552" s="158"/>
      <c r="AK552" s="158"/>
      <c r="AL552" s="158"/>
      <c r="AM552" s="158"/>
      <c r="AN552" s="158"/>
      <c r="AO552" s="158"/>
      <c r="AP552" s="158"/>
      <c r="AQ552" s="158"/>
      <c r="AR552" s="158"/>
      <c r="AS552" s="158"/>
      <c r="AT552" s="158"/>
      <c r="AU552" s="158"/>
      <c r="AV552" s="158"/>
      <c r="AW552" s="158"/>
      <c r="AX552" s="158"/>
      <c r="AY552" s="158"/>
      <c r="AZ552" s="158"/>
      <c r="BA552" s="158"/>
      <c r="BB552" s="158"/>
      <c r="BC552" s="158"/>
      <c r="BD552" s="158"/>
      <c r="BE552" s="158"/>
      <c r="BF552" s="158"/>
      <c r="BG552" s="158"/>
    </row>
    <row r="553" spans="1:59" s="14" customFormat="1" ht="15.75" customHeight="1">
      <c r="A553" s="159" t="s">
        <v>484</v>
      </c>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c r="AA553" s="159"/>
      <c r="AB553" s="159"/>
      <c r="AC553" s="159"/>
      <c r="AD553" s="159"/>
      <c r="AE553" s="159"/>
      <c r="AF553" s="159"/>
      <c r="AG553" s="159"/>
      <c r="AH553" s="159"/>
      <c r="AI553" s="159"/>
      <c r="AJ553" s="159"/>
      <c r="AK553" s="159"/>
      <c r="AL553" s="159"/>
      <c r="AM553" s="159"/>
      <c r="AN553" s="159"/>
      <c r="AO553" s="159"/>
      <c r="AP553" s="159"/>
      <c r="AQ553" s="159"/>
      <c r="AR553" s="159"/>
      <c r="AS553" s="159"/>
      <c r="AT553" s="159"/>
      <c r="AU553" s="159"/>
      <c r="AV553" s="159"/>
      <c r="AW553" s="159"/>
      <c r="AX553" s="159"/>
      <c r="AY553" s="159"/>
      <c r="AZ553" s="159"/>
      <c r="BA553" s="159"/>
      <c r="BB553" s="159"/>
      <c r="BC553" s="177">
        <f>$A$63</f>
        <v>2020</v>
      </c>
      <c r="BD553" s="177"/>
      <c r="BE553" s="177"/>
      <c r="BF553" s="159" t="s">
        <v>424</v>
      </c>
    </row>
    <row r="554" spans="1:59" s="14" customFormat="1" ht="15.75" customHeight="1">
      <c r="A554" s="158" t="s">
        <v>485</v>
      </c>
      <c r="B554" s="158"/>
      <c r="C554" s="158"/>
      <c r="D554" s="158"/>
      <c r="E554" s="158"/>
      <c r="F554" s="158"/>
      <c r="G554" s="158"/>
      <c r="H554" s="158"/>
      <c r="I554" s="158"/>
      <c r="J554" s="158"/>
      <c r="K554" s="158"/>
      <c r="L554" s="158"/>
      <c r="M554" s="158"/>
      <c r="N554" s="158"/>
      <c r="O554" s="158"/>
      <c r="P554" s="158"/>
      <c r="Q554" s="158"/>
      <c r="R554" s="158"/>
      <c r="S554" s="158"/>
      <c r="T554" s="158"/>
      <c r="U554" s="158"/>
      <c r="V554" s="158"/>
      <c r="W554" s="158"/>
      <c r="X554" s="158"/>
      <c r="Y554" s="158"/>
      <c r="Z554" s="158"/>
      <c r="AA554" s="158"/>
      <c r="AB554" s="158"/>
      <c r="AC554" s="158"/>
      <c r="AD554" s="158"/>
      <c r="AE554" s="158"/>
      <c r="AF554" s="158"/>
      <c r="AG554" s="158"/>
      <c r="AH554" s="158"/>
      <c r="AI554" s="158"/>
      <c r="AJ554" s="158"/>
      <c r="AK554" s="158"/>
      <c r="AL554" s="158"/>
      <c r="AM554" s="158"/>
      <c r="AN554" s="158"/>
      <c r="AO554" s="158"/>
      <c r="AP554" s="158"/>
      <c r="AQ554" s="158"/>
      <c r="AR554" s="158"/>
      <c r="AS554" s="158"/>
      <c r="AT554" s="158"/>
      <c r="AU554" s="158"/>
      <c r="AV554" s="158"/>
      <c r="AW554" s="158"/>
      <c r="AX554" s="158"/>
      <c r="AY554" s="158"/>
      <c r="AZ554" s="158"/>
      <c r="BA554" s="158"/>
      <c r="BB554" s="158"/>
      <c r="BC554" s="158"/>
      <c r="BD554" s="158"/>
      <c r="BE554" s="158"/>
      <c r="BF554" s="158"/>
      <c r="BG554" s="158"/>
    </row>
    <row r="555" spans="1:59" s="14" customFormat="1" ht="15.75" customHeight="1">
      <c r="A555" s="158" t="s">
        <v>486</v>
      </c>
      <c r="B555" s="158"/>
      <c r="C555" s="158"/>
      <c r="D555" s="158"/>
      <c r="E555" s="158"/>
      <c r="F555" s="158"/>
      <c r="G555" s="158"/>
      <c r="H555" s="158"/>
      <c r="I555" s="158"/>
      <c r="J555" s="158"/>
      <c r="K555" s="158"/>
      <c r="L555" s="158"/>
      <c r="M555" s="158"/>
      <c r="N555" s="158"/>
      <c r="O555" s="158"/>
      <c r="P555" s="158"/>
      <c r="Q555" s="158"/>
      <c r="R555" s="158"/>
      <c r="S555" s="158"/>
      <c r="T555" s="158"/>
      <c r="U555" s="158"/>
      <c r="V555" s="158"/>
      <c r="W555" s="158"/>
      <c r="X555" s="158"/>
      <c r="Y555" s="158"/>
      <c r="Z555" s="158"/>
      <c r="AA555" s="158"/>
      <c r="AB555" s="158"/>
      <c r="AC555" s="158"/>
      <c r="AD555" s="158"/>
      <c r="AE555" s="158"/>
      <c r="AF555" s="158"/>
      <c r="AG555" s="158"/>
      <c r="AH555" s="158"/>
      <c r="AI555" s="158"/>
      <c r="AJ555" s="158"/>
      <c r="AK555" s="158"/>
      <c r="AL555" s="158"/>
      <c r="AM555" s="158"/>
      <c r="AN555" s="158"/>
      <c r="AO555" s="158"/>
      <c r="AP555" s="158"/>
      <c r="AQ555" s="158"/>
      <c r="AR555" s="158"/>
      <c r="AS555" s="158"/>
      <c r="AT555" s="158"/>
      <c r="AU555" s="158"/>
      <c r="AV555" s="158"/>
      <c r="AW555" s="158"/>
      <c r="AX555" s="158"/>
      <c r="AY555" s="158"/>
      <c r="AZ555" s="158"/>
      <c r="BA555" s="158"/>
      <c r="BB555" s="158"/>
      <c r="BC555" s="176">
        <f>$A$63-1</f>
        <v>2019</v>
      </c>
      <c r="BD555" s="176"/>
      <c r="BE555" s="176"/>
      <c r="BF555" s="176"/>
      <c r="BG555" s="159"/>
    </row>
    <row r="556" spans="1:59" s="14" customFormat="1" ht="15.75" customHeight="1">
      <c r="A556" s="215" t="s">
        <v>487</v>
      </c>
      <c r="B556" s="215"/>
      <c r="C556" s="215"/>
      <c r="D556" s="215"/>
      <c r="E556" s="215"/>
      <c r="F556" s="215"/>
      <c r="G556" s="215"/>
      <c r="H556" s="215"/>
      <c r="I556" s="215"/>
      <c r="J556" s="215"/>
      <c r="K556" s="215"/>
      <c r="L556" s="215"/>
      <c r="M556" s="215"/>
      <c r="N556" s="215"/>
      <c r="O556" s="215"/>
      <c r="P556" s="215"/>
      <c r="Q556" s="215"/>
      <c r="R556" s="215"/>
      <c r="S556" s="215"/>
      <c r="T556" s="215"/>
      <c r="U556" s="249">
        <f>$A$63</f>
        <v>2020</v>
      </c>
      <c r="V556" s="249"/>
      <c r="W556" s="249"/>
      <c r="X556" s="161" t="s">
        <v>424</v>
      </c>
      <c r="Z556" s="160"/>
      <c r="AA556" s="160"/>
      <c r="AB556" s="160"/>
      <c r="AC556" s="160"/>
      <c r="AD556" s="160"/>
      <c r="AE556" s="160"/>
      <c r="AF556" s="160"/>
      <c r="AG556" s="160"/>
      <c r="AH556" s="160"/>
      <c r="AI556" s="160"/>
      <c r="AJ556" s="160"/>
      <c r="AK556" s="160"/>
      <c r="AL556" s="160"/>
      <c r="AM556" s="160"/>
      <c r="AN556" s="160"/>
      <c r="AO556" s="160"/>
      <c r="AP556" s="160"/>
      <c r="AQ556" s="160"/>
      <c r="AR556" s="160"/>
      <c r="AS556" s="160"/>
      <c r="AT556" s="160"/>
      <c r="AU556" s="160"/>
      <c r="AV556" s="160"/>
      <c r="AW556" s="160"/>
      <c r="AX556" s="160"/>
      <c r="AY556" s="160"/>
      <c r="AZ556" s="160"/>
      <c r="BA556" s="160"/>
      <c r="BB556" s="160"/>
      <c r="BC556" s="160"/>
      <c r="BD556" s="160"/>
      <c r="BE556" s="160"/>
      <c r="BF556" s="160"/>
      <c r="BG556" s="160"/>
    </row>
    <row r="557" spans="1:59" s="14" customFormat="1" ht="8.1" customHeight="1">
      <c r="A557" s="227" t="s">
        <v>449</v>
      </c>
      <c r="B557" s="227"/>
      <c r="C557" s="227"/>
      <c r="D557" s="227"/>
      <c r="E557" s="227"/>
      <c r="F557" s="227"/>
      <c r="G557" s="227"/>
      <c r="H557" s="227"/>
      <c r="I557" s="227"/>
      <c r="J557" s="227"/>
      <c r="K557" s="227"/>
      <c r="L557" s="227"/>
      <c r="M557" s="227"/>
      <c r="N557" s="227"/>
      <c r="O557" s="227"/>
      <c r="P557" s="227"/>
      <c r="Q557" s="227"/>
      <c r="R557" s="227"/>
      <c r="S557" s="227"/>
      <c r="T557" s="227"/>
      <c r="U557" s="227"/>
      <c r="V557" s="227"/>
      <c r="W557" s="227"/>
      <c r="X557" s="227"/>
      <c r="Y557" s="227"/>
      <c r="Z557" s="227"/>
      <c r="AA557" s="227"/>
      <c r="AB557" s="227"/>
      <c r="AC557" s="227"/>
      <c r="AD557" s="227"/>
      <c r="AE557" s="227"/>
      <c r="AF557" s="227"/>
      <c r="AG557" s="227"/>
      <c r="AH557" s="227"/>
      <c r="AI557" s="227"/>
      <c r="AJ557" s="227"/>
      <c r="AK557" s="227"/>
      <c r="AL557" s="227"/>
      <c r="AM557" s="227"/>
      <c r="AN557" s="227"/>
      <c r="AO557" s="227"/>
      <c r="AP557" s="227"/>
      <c r="AQ557" s="227"/>
      <c r="AR557" s="227"/>
      <c r="AS557" s="227"/>
      <c r="AT557" s="227"/>
      <c r="AU557" s="227"/>
      <c r="AV557" s="227"/>
      <c r="AW557" s="227"/>
      <c r="AX557" s="227"/>
      <c r="AY557" s="346" t="s">
        <v>15</v>
      </c>
      <c r="AZ557" s="346"/>
      <c r="BA557" s="346"/>
      <c r="BB557" s="346"/>
      <c r="BC557" s="346"/>
      <c r="BD557" s="346"/>
      <c r="BE557" s="346"/>
      <c r="BF557" s="346"/>
      <c r="BG557" s="346"/>
    </row>
    <row r="558" spans="1:59" s="14" customFormat="1" ht="8.1" customHeight="1">
      <c r="A558" s="227"/>
      <c r="B558" s="227"/>
      <c r="C558" s="227"/>
      <c r="D558" s="227"/>
      <c r="E558" s="227"/>
      <c r="F558" s="227"/>
      <c r="G558" s="227"/>
      <c r="H558" s="227"/>
      <c r="I558" s="227"/>
      <c r="J558" s="227"/>
      <c r="K558" s="227"/>
      <c r="L558" s="227"/>
      <c r="M558" s="227"/>
      <c r="N558" s="227"/>
      <c r="O558" s="227"/>
      <c r="P558" s="227"/>
      <c r="Q558" s="227"/>
      <c r="R558" s="227"/>
      <c r="S558" s="227"/>
      <c r="T558" s="227"/>
      <c r="U558" s="227"/>
      <c r="V558" s="227"/>
      <c r="W558" s="227"/>
      <c r="X558" s="227"/>
      <c r="Y558" s="227"/>
      <c r="Z558" s="227"/>
      <c r="AA558" s="227"/>
      <c r="AB558" s="227"/>
      <c r="AC558" s="227"/>
      <c r="AD558" s="227"/>
      <c r="AE558" s="227"/>
      <c r="AF558" s="227"/>
      <c r="AG558" s="227"/>
      <c r="AH558" s="227"/>
      <c r="AI558" s="227"/>
      <c r="AJ558" s="227"/>
      <c r="AK558" s="227"/>
      <c r="AL558" s="227"/>
      <c r="AM558" s="227"/>
      <c r="AN558" s="227"/>
      <c r="AO558" s="227"/>
      <c r="AP558" s="227"/>
      <c r="AQ558" s="227"/>
      <c r="AR558" s="227"/>
      <c r="AS558" s="227"/>
      <c r="AT558" s="227"/>
      <c r="AU558" s="227"/>
      <c r="AV558" s="227"/>
      <c r="AW558" s="227"/>
      <c r="AX558" s="227"/>
      <c r="AY558" s="346"/>
      <c r="AZ558" s="346"/>
      <c r="BA558" s="346"/>
      <c r="BB558" s="346"/>
      <c r="BC558" s="346"/>
      <c r="BD558" s="346"/>
      <c r="BE558" s="346"/>
      <c r="BF558" s="346"/>
      <c r="BG558" s="346"/>
    </row>
    <row r="559" spans="1:59" s="14" customFormat="1" ht="8.1" customHeight="1">
      <c r="A559" s="227"/>
      <c r="B559" s="227"/>
      <c r="C559" s="227"/>
      <c r="D559" s="227"/>
      <c r="E559" s="227"/>
      <c r="F559" s="227"/>
      <c r="G559" s="227"/>
      <c r="H559" s="227"/>
      <c r="I559" s="227"/>
      <c r="J559" s="227"/>
      <c r="K559" s="227"/>
      <c r="L559" s="227"/>
      <c r="M559" s="227"/>
      <c r="N559" s="227"/>
      <c r="O559" s="227"/>
      <c r="P559" s="227"/>
      <c r="Q559" s="227"/>
      <c r="R559" s="227"/>
      <c r="S559" s="227"/>
      <c r="T559" s="227"/>
      <c r="U559" s="227"/>
      <c r="V559" s="227"/>
      <c r="W559" s="227"/>
      <c r="X559" s="227"/>
      <c r="Y559" s="227"/>
      <c r="Z559" s="227"/>
      <c r="AA559" s="227"/>
      <c r="AB559" s="227"/>
      <c r="AC559" s="227"/>
      <c r="AD559" s="227"/>
      <c r="AE559" s="227"/>
      <c r="AF559" s="227"/>
      <c r="AG559" s="227"/>
      <c r="AH559" s="227"/>
      <c r="AI559" s="227"/>
      <c r="AJ559" s="227"/>
      <c r="AK559" s="227"/>
      <c r="AL559" s="227"/>
      <c r="AM559" s="227"/>
      <c r="AN559" s="227"/>
      <c r="AO559" s="227"/>
      <c r="AP559" s="227"/>
      <c r="AQ559" s="227"/>
      <c r="AR559" s="227"/>
      <c r="AS559" s="227"/>
      <c r="AT559" s="227"/>
      <c r="AU559" s="227"/>
      <c r="AV559" s="227"/>
      <c r="AW559" s="227"/>
      <c r="AX559" s="227"/>
      <c r="AY559" s="346"/>
      <c r="AZ559" s="346"/>
      <c r="BA559" s="346"/>
      <c r="BB559" s="346"/>
      <c r="BC559" s="346"/>
      <c r="BD559" s="346"/>
      <c r="BE559" s="346"/>
      <c r="BF559" s="346"/>
      <c r="BG559" s="346"/>
    </row>
    <row r="560" spans="1:59" ht="8.1" customHeight="1">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c r="AA560" s="105"/>
      <c r="AB560" s="105"/>
      <c r="AC560" s="105"/>
      <c r="AD560" s="105"/>
      <c r="AE560" s="105"/>
      <c r="AF560" s="105"/>
      <c r="AG560" s="105"/>
      <c r="AH560" s="105"/>
      <c r="AI560" s="105"/>
      <c r="AJ560" s="105"/>
      <c r="AK560" s="105"/>
      <c r="AL560" s="105"/>
      <c r="AM560" s="105"/>
      <c r="AN560" s="105"/>
      <c r="AO560" s="105"/>
      <c r="AP560" s="105"/>
      <c r="AQ560" s="105"/>
      <c r="AR560" s="105"/>
      <c r="AS560" s="105"/>
      <c r="AT560" s="105"/>
      <c r="AU560" s="105"/>
      <c r="AV560" s="105"/>
      <c r="AW560" s="105"/>
      <c r="AX560" s="105"/>
      <c r="AY560" s="105"/>
      <c r="AZ560" s="105"/>
      <c r="BA560" s="105"/>
      <c r="BB560" s="105"/>
      <c r="BC560" s="105"/>
      <c r="BD560" s="105"/>
      <c r="BE560" s="105"/>
      <c r="BF560" s="105"/>
      <c r="BG560" s="105"/>
    </row>
    <row r="561" spans="1:60" s="14" customFormat="1" ht="12.75" customHeight="1"/>
    <row r="562" spans="1:60" s="14" customFormat="1" ht="31.5" customHeight="1">
      <c r="A562" s="478" t="s">
        <v>191</v>
      </c>
      <c r="B562" s="478"/>
      <c r="C562" s="478"/>
      <c r="D562" s="478"/>
      <c r="E562" s="478"/>
      <c r="F562" s="478"/>
      <c r="G562" s="478"/>
      <c r="H562" s="478"/>
      <c r="I562" s="478"/>
      <c r="J562" s="478"/>
      <c r="K562" s="478"/>
      <c r="L562" s="478"/>
      <c r="M562" s="478"/>
      <c r="N562" s="478"/>
      <c r="O562" s="478"/>
      <c r="P562" s="478"/>
      <c r="Q562" s="478"/>
      <c r="R562" s="478"/>
      <c r="S562" s="478"/>
      <c r="T562" s="487" t="s">
        <v>382</v>
      </c>
      <c r="U562" s="487"/>
      <c r="V562" s="487"/>
      <c r="W562" s="487"/>
      <c r="X562" s="487"/>
      <c r="Y562" s="487"/>
      <c r="Z562" s="487"/>
      <c r="AA562" s="487"/>
      <c r="AB562" s="487"/>
      <c r="AC562" s="487"/>
      <c r="AD562" s="487"/>
      <c r="AE562" s="487"/>
      <c r="AF562" s="487"/>
      <c r="AG562" s="487"/>
      <c r="AH562" s="487"/>
      <c r="AI562" s="487"/>
      <c r="AJ562" s="487"/>
      <c r="AK562" s="487"/>
      <c r="AL562" s="487"/>
      <c r="AM562" s="487"/>
      <c r="AN562" s="487"/>
      <c r="AO562" s="487"/>
      <c r="AP562" s="487"/>
      <c r="AQ562" s="487"/>
      <c r="AR562" s="487"/>
      <c r="AS562" s="487"/>
      <c r="AT562" s="487"/>
      <c r="AU562" s="487"/>
      <c r="AV562" s="487"/>
      <c r="AW562" s="487"/>
      <c r="AX562" s="487"/>
      <c r="AY562" s="487"/>
      <c r="AZ562" s="487"/>
      <c r="BA562" s="487"/>
      <c r="BB562" s="487"/>
      <c r="BC562" s="487"/>
      <c r="BD562" s="487"/>
      <c r="BE562" s="487"/>
      <c r="BF562" s="487"/>
      <c r="BG562" s="487"/>
    </row>
    <row r="563" spans="1:60" s="14" customFormat="1" ht="67.5" customHeight="1">
      <c r="A563" s="32"/>
      <c r="B563" s="32"/>
      <c r="C563" s="32"/>
      <c r="D563" s="32"/>
      <c r="E563" s="32"/>
      <c r="F563" s="32"/>
      <c r="G563" s="371" t="s">
        <v>488</v>
      </c>
      <c r="H563" s="371"/>
      <c r="I563" s="371"/>
      <c r="J563" s="371"/>
      <c r="K563" s="371"/>
      <c r="L563" s="371"/>
      <c r="M563" s="371"/>
      <c r="N563" s="371"/>
      <c r="O563" s="371"/>
      <c r="P563" s="371"/>
      <c r="Q563" s="371"/>
      <c r="R563" s="371"/>
      <c r="S563" s="371"/>
      <c r="T563" s="371"/>
      <c r="U563" s="371"/>
      <c r="V563" s="371"/>
      <c r="W563" s="371"/>
      <c r="X563" s="371"/>
      <c r="Y563" s="371"/>
      <c r="Z563" s="371"/>
      <c r="AA563" s="371"/>
      <c r="AB563" s="371"/>
      <c r="AC563" s="371"/>
      <c r="AD563" s="371"/>
      <c r="AE563" s="371"/>
      <c r="AF563" s="371"/>
      <c r="AG563" s="371"/>
      <c r="AH563" s="371"/>
      <c r="AI563" s="371"/>
      <c r="AJ563" s="371"/>
      <c r="AK563" s="371"/>
      <c r="AL563" s="371"/>
      <c r="AM563" s="371"/>
      <c r="AN563" s="371"/>
      <c r="AO563" s="371"/>
      <c r="AP563" s="371"/>
      <c r="AQ563" s="371"/>
      <c r="AR563" s="371"/>
      <c r="AS563" s="371"/>
      <c r="AT563" s="371"/>
      <c r="AU563" s="371"/>
      <c r="AV563" s="371"/>
      <c r="AW563" s="371"/>
      <c r="AX563" s="371"/>
      <c r="AY563" s="371"/>
      <c r="AZ563" s="371"/>
      <c r="BA563" s="371"/>
      <c r="BB563" s="371"/>
      <c r="BC563" s="371"/>
      <c r="BD563" s="371"/>
      <c r="BE563" s="371"/>
      <c r="BF563" s="371"/>
      <c r="BG563" s="371"/>
    </row>
    <row r="564" spans="1:60" s="14" customFormat="1" ht="16.5" customHeight="1">
      <c r="A564" s="32"/>
      <c r="B564" s="32"/>
      <c r="C564" s="32"/>
      <c r="D564" s="32"/>
      <c r="E564" s="32"/>
      <c r="F564" s="32"/>
      <c r="G564" s="145"/>
      <c r="H564" s="145"/>
      <c r="I564" s="145"/>
      <c r="J564" s="145"/>
      <c r="K564" s="145"/>
      <c r="L564" s="145"/>
      <c r="M564" s="145"/>
      <c r="N564" s="145"/>
      <c r="O564" s="145"/>
      <c r="P564" s="145"/>
      <c r="Q564" s="145"/>
      <c r="R564" s="145"/>
      <c r="S564" s="145"/>
      <c r="T564" s="145"/>
      <c r="U564" s="145"/>
      <c r="V564" s="145"/>
      <c r="W564" s="145"/>
      <c r="X564" s="145"/>
      <c r="Y564" s="145"/>
      <c r="Z564" s="145"/>
      <c r="AA564" s="145"/>
      <c r="AB564" s="145"/>
      <c r="AC564" s="145"/>
      <c r="AD564" s="145"/>
      <c r="AE564" s="145"/>
      <c r="AF564" s="145"/>
      <c r="AG564" s="145"/>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row>
    <row r="565" spans="1:60" s="14" customFormat="1" ht="4.5"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c r="AN565" s="32"/>
      <c r="AO565" s="32"/>
      <c r="AP565" s="32"/>
      <c r="AQ565" s="32"/>
      <c r="AR565" s="32"/>
      <c r="AS565" s="32"/>
      <c r="AT565" s="32"/>
      <c r="AU565" s="32"/>
      <c r="AV565" s="32"/>
      <c r="AW565" s="32"/>
      <c r="AX565" s="32"/>
      <c r="AY565" s="32"/>
      <c r="AZ565" s="32"/>
      <c r="BA565" s="32"/>
      <c r="BB565" s="32"/>
      <c r="BC565" s="32"/>
      <c r="BD565" s="32"/>
      <c r="BE565" s="32"/>
      <c r="BF565" s="32"/>
      <c r="BG565" s="32"/>
    </row>
    <row r="566" spans="1:60" s="14" customFormat="1" ht="18" customHeight="1">
      <c r="A566" s="381" t="s">
        <v>143</v>
      </c>
      <c r="B566" s="382"/>
      <c r="C566" s="382"/>
      <c r="D566" s="382"/>
      <c r="E566" s="382"/>
      <c r="F566" s="382"/>
      <c r="G566" s="382"/>
      <c r="H566" s="382"/>
      <c r="I566" s="382"/>
      <c r="J566" s="382"/>
      <c r="K566" s="382"/>
      <c r="L566" s="382"/>
      <c r="M566" s="382"/>
      <c r="N566" s="382"/>
      <c r="O566" s="382"/>
      <c r="P566" s="382"/>
      <c r="Q566" s="382"/>
      <c r="R566" s="382"/>
      <c r="S566" s="382"/>
      <c r="T566" s="382"/>
      <c r="U566" s="382"/>
      <c r="V566" s="382"/>
      <c r="W566" s="382"/>
      <c r="X566" s="382"/>
      <c r="Y566" s="382"/>
      <c r="Z566" s="382"/>
      <c r="AA566" s="382"/>
      <c r="AB566" s="382"/>
      <c r="AC566" s="382"/>
      <c r="AD566" s="382"/>
      <c r="AE566" s="382"/>
      <c r="AF566" s="382"/>
      <c r="AG566" s="382"/>
      <c r="AH566" s="382"/>
      <c r="AI566" s="382"/>
      <c r="AJ566" s="382"/>
      <c r="AK566" s="382"/>
      <c r="AL566" s="382"/>
      <c r="AM566" s="382"/>
      <c r="AN566" s="382"/>
      <c r="AO566" s="382"/>
      <c r="AP566" s="382"/>
      <c r="AQ566" s="382"/>
      <c r="AR566" s="382"/>
      <c r="AS566" s="382"/>
      <c r="AT566" s="382"/>
      <c r="AU566" s="382"/>
      <c r="AV566" s="382"/>
      <c r="AW566" s="382"/>
      <c r="AX566" s="382"/>
      <c r="AY566" s="382"/>
      <c r="AZ566" s="382"/>
      <c r="BA566" s="382"/>
      <c r="BB566" s="382"/>
      <c r="BC566" s="382"/>
      <c r="BD566" s="382"/>
      <c r="BE566" s="382"/>
      <c r="BF566" s="382"/>
      <c r="BG566" s="383"/>
    </row>
    <row r="567" spans="1:60" s="14" customFormat="1" ht="6.95" customHeight="1">
      <c r="A567" s="59"/>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c r="AD567" s="60"/>
      <c r="AE567" s="60"/>
      <c r="AF567" s="60"/>
      <c r="AG567" s="60"/>
      <c r="AH567" s="60"/>
      <c r="AI567" s="60"/>
      <c r="AJ567" s="60"/>
      <c r="AK567" s="60"/>
      <c r="AL567" s="60"/>
      <c r="AM567" s="60"/>
      <c r="AN567" s="60"/>
      <c r="AO567" s="60"/>
      <c r="AP567" s="60"/>
      <c r="AQ567" s="60"/>
      <c r="AR567" s="60"/>
      <c r="AS567" s="60"/>
      <c r="AT567" s="60"/>
      <c r="AU567" s="60"/>
      <c r="AV567" s="60"/>
      <c r="AW567" s="60"/>
      <c r="AX567" s="60"/>
      <c r="AY567" s="60"/>
      <c r="AZ567" s="60"/>
      <c r="BA567" s="60"/>
      <c r="BB567" s="60"/>
      <c r="BC567" s="60"/>
      <c r="BD567" s="60"/>
      <c r="BE567" s="60"/>
      <c r="BF567" s="60"/>
      <c r="BG567" s="61"/>
    </row>
    <row r="568" spans="1:60" s="14" customFormat="1" ht="8.1" customHeight="1">
      <c r="A568" s="330" t="s">
        <v>126</v>
      </c>
      <c r="B568" s="331"/>
      <c r="C568" s="331"/>
      <c r="D568" s="331"/>
      <c r="E568" s="331"/>
      <c r="F568" s="331"/>
      <c r="G568" s="332" t="s">
        <v>192</v>
      </c>
      <c r="H568" s="332"/>
      <c r="I568" s="332"/>
      <c r="J568" s="332"/>
      <c r="K568" s="332"/>
      <c r="L568" s="332"/>
      <c r="M568" s="332"/>
      <c r="N568" s="332"/>
      <c r="O568" s="332"/>
      <c r="P568" s="332"/>
      <c r="Q568" s="332"/>
      <c r="R568" s="332"/>
      <c r="U568" s="193">
        <v>29000</v>
      </c>
      <c r="V568" s="193"/>
      <c r="W568" s="193"/>
      <c r="X568" s="193"/>
      <c r="Y568" s="193"/>
      <c r="Z568" s="332" t="s">
        <v>494</v>
      </c>
      <c r="AA568" s="332"/>
      <c r="AB568" s="332"/>
      <c r="AC568" s="332"/>
      <c r="AD568" s="332"/>
      <c r="AE568" s="332"/>
      <c r="AF568" s="332"/>
      <c r="AG568" s="332"/>
      <c r="AH568" s="332"/>
      <c r="AI568" s="332"/>
      <c r="AJ568" s="332"/>
      <c r="AK568" s="332"/>
      <c r="AL568" s="332"/>
      <c r="AM568" s="332"/>
      <c r="AN568" s="332"/>
      <c r="AO568" s="332"/>
      <c r="AP568" s="332"/>
      <c r="AQ568" s="332"/>
      <c r="AR568" s="332"/>
      <c r="AS568" s="332"/>
      <c r="AT568" s="332"/>
      <c r="AU568" s="332"/>
      <c r="AV568" s="332"/>
      <c r="AW568" s="332"/>
      <c r="AX568" s="332"/>
      <c r="AY568" s="332"/>
      <c r="AZ568" s="332"/>
      <c r="BA568" s="332"/>
      <c r="BB568" s="332"/>
      <c r="BC568" s="332"/>
      <c r="BD568" s="332"/>
      <c r="BE568" s="332"/>
      <c r="BF568" s="332"/>
      <c r="BG568" s="333"/>
    </row>
    <row r="569" spans="1:60" s="14" customFormat="1" ht="8.1" customHeight="1">
      <c r="A569" s="330"/>
      <c r="B569" s="331"/>
      <c r="C569" s="331"/>
      <c r="D569" s="331"/>
      <c r="E569" s="331"/>
      <c r="F569" s="331"/>
      <c r="G569" s="332"/>
      <c r="H569" s="332"/>
      <c r="I569" s="332"/>
      <c r="J569" s="332"/>
      <c r="K569" s="332"/>
      <c r="L569" s="332"/>
      <c r="M569" s="332"/>
      <c r="N569" s="332"/>
      <c r="O569" s="332"/>
      <c r="P569" s="332"/>
      <c r="Q569" s="332"/>
      <c r="R569" s="332"/>
      <c r="S569" s="104"/>
      <c r="T569" s="104"/>
      <c r="U569" s="193"/>
      <c r="V569" s="193"/>
      <c r="W569" s="193"/>
      <c r="X569" s="193"/>
      <c r="Y569" s="193"/>
      <c r="Z569" s="332"/>
      <c r="AA569" s="332"/>
      <c r="AB569" s="332"/>
      <c r="AC569" s="332"/>
      <c r="AD569" s="332"/>
      <c r="AE569" s="332"/>
      <c r="AF569" s="332"/>
      <c r="AG569" s="332"/>
      <c r="AH569" s="332"/>
      <c r="AI569" s="332"/>
      <c r="AJ569" s="332"/>
      <c r="AK569" s="332"/>
      <c r="AL569" s="332"/>
      <c r="AM569" s="332"/>
      <c r="AN569" s="332"/>
      <c r="AO569" s="332"/>
      <c r="AP569" s="332"/>
      <c r="AQ569" s="332"/>
      <c r="AR569" s="332"/>
      <c r="AS569" s="332"/>
      <c r="AT569" s="332"/>
      <c r="AU569" s="332"/>
      <c r="AV569" s="332"/>
      <c r="AW569" s="332"/>
      <c r="AX569" s="332"/>
      <c r="AY569" s="332"/>
      <c r="AZ569" s="332"/>
      <c r="BA569" s="332"/>
      <c r="BB569" s="332"/>
      <c r="BC569" s="332"/>
      <c r="BD569" s="332"/>
      <c r="BE569" s="332"/>
      <c r="BF569" s="332"/>
      <c r="BG569" s="333"/>
    </row>
    <row r="570" spans="1:60" s="14" customFormat="1" ht="8.1" customHeight="1">
      <c r="A570" s="54"/>
      <c r="B570" s="32"/>
      <c r="C570" s="32"/>
      <c r="D570" s="32"/>
      <c r="E570" s="32"/>
      <c r="F570" s="32"/>
      <c r="G570" s="332" t="s">
        <v>193</v>
      </c>
      <c r="H570" s="332"/>
      <c r="I570" s="332"/>
      <c r="J570" s="332"/>
      <c r="K570" s="332"/>
      <c r="L570" s="332"/>
      <c r="M570" s="332"/>
      <c r="N570" s="332"/>
      <c r="O570" s="332"/>
      <c r="P570" s="332"/>
      <c r="Q570" s="332"/>
      <c r="R570" s="332"/>
      <c r="U570" s="193">
        <v>1000</v>
      </c>
      <c r="V570" s="193"/>
      <c r="W570" s="193"/>
      <c r="X570" s="193"/>
      <c r="Y570" s="193"/>
      <c r="Z570" s="332" t="s">
        <v>436</v>
      </c>
      <c r="AA570" s="332"/>
      <c r="AB570" s="332"/>
      <c r="AC570" s="332"/>
      <c r="AD570" s="332"/>
      <c r="AE570" s="332"/>
      <c r="AF570" s="332"/>
      <c r="AG570" s="332"/>
      <c r="AH570" s="332"/>
      <c r="AI570" s="332"/>
      <c r="AJ570" s="332"/>
      <c r="AK570" s="332"/>
      <c r="AL570" s="332"/>
      <c r="AM570" s="332"/>
      <c r="AN570" s="332"/>
      <c r="AO570" s="332"/>
      <c r="AP570" s="332"/>
      <c r="AQ570" s="332"/>
      <c r="AR570" s="332"/>
      <c r="AS570" s="332"/>
      <c r="AT570" s="332"/>
      <c r="AU570" s="332"/>
      <c r="AV570" s="332"/>
      <c r="AW570" s="332"/>
      <c r="AX570" s="332"/>
      <c r="AY570" s="332"/>
      <c r="AZ570" s="332"/>
      <c r="BA570" s="332"/>
      <c r="BB570" s="332"/>
      <c r="BC570" s="332"/>
      <c r="BD570" s="332"/>
      <c r="BE570" s="332"/>
      <c r="BF570" s="332"/>
      <c r="BG570" s="333"/>
      <c r="BH570" s="31"/>
    </row>
    <row r="571" spans="1:60" s="14" customFormat="1" ht="8.1" customHeight="1">
      <c r="A571" s="54"/>
      <c r="B571" s="32"/>
      <c r="C571" s="32"/>
      <c r="D571" s="32"/>
      <c r="E571" s="32"/>
      <c r="F571" s="32"/>
      <c r="G571" s="332"/>
      <c r="H571" s="332"/>
      <c r="I571" s="332"/>
      <c r="J571" s="332"/>
      <c r="K571" s="332"/>
      <c r="L571" s="332"/>
      <c r="M571" s="332"/>
      <c r="N571" s="332"/>
      <c r="O571" s="332"/>
      <c r="P571" s="332"/>
      <c r="Q571" s="332"/>
      <c r="R571" s="332"/>
      <c r="S571" s="104"/>
      <c r="T571" s="104"/>
      <c r="U571" s="193"/>
      <c r="V571" s="193"/>
      <c r="W571" s="193"/>
      <c r="X571" s="193"/>
      <c r="Y571" s="193"/>
      <c r="Z571" s="332"/>
      <c r="AA571" s="332"/>
      <c r="AB571" s="332"/>
      <c r="AC571" s="332"/>
      <c r="AD571" s="332"/>
      <c r="AE571" s="332"/>
      <c r="AF571" s="332"/>
      <c r="AG571" s="332"/>
      <c r="AH571" s="332"/>
      <c r="AI571" s="332"/>
      <c r="AJ571" s="332"/>
      <c r="AK571" s="332"/>
      <c r="AL571" s="332"/>
      <c r="AM571" s="332"/>
      <c r="AN571" s="332"/>
      <c r="AO571" s="332"/>
      <c r="AP571" s="332"/>
      <c r="AQ571" s="332"/>
      <c r="AR571" s="332"/>
      <c r="AS571" s="332"/>
      <c r="AT571" s="332"/>
      <c r="AU571" s="332"/>
      <c r="AV571" s="332"/>
      <c r="AW571" s="332"/>
      <c r="AX571" s="332"/>
      <c r="AY571" s="332"/>
      <c r="AZ571" s="332"/>
      <c r="BA571" s="332"/>
      <c r="BB571" s="332"/>
      <c r="BC571" s="332"/>
      <c r="BD571" s="332"/>
      <c r="BE571" s="332"/>
      <c r="BF571" s="332"/>
      <c r="BG571" s="333"/>
      <c r="BH571" s="31"/>
    </row>
    <row r="572" spans="1:60" s="14" customFormat="1" ht="8.1" customHeight="1">
      <c r="A572" s="54"/>
      <c r="B572" s="32"/>
      <c r="C572" s="32"/>
      <c r="D572" s="32"/>
      <c r="E572" s="32"/>
      <c r="F572" s="32"/>
      <c r="G572" s="32"/>
      <c r="H572" s="118"/>
      <c r="I572" s="118"/>
      <c r="J572" s="118"/>
      <c r="K572" s="118"/>
      <c r="L572" s="118"/>
      <c r="M572" s="118"/>
      <c r="N572" s="118"/>
      <c r="O572" s="118"/>
      <c r="P572" s="118"/>
      <c r="Q572" s="118"/>
      <c r="R572" s="118"/>
      <c r="S572" s="118"/>
      <c r="T572" s="118"/>
      <c r="U572" s="118"/>
      <c r="V572" s="118"/>
      <c r="W572" s="118"/>
      <c r="X572" s="31"/>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T572" s="118"/>
      <c r="AU572" s="118"/>
      <c r="AV572" s="118"/>
      <c r="AW572" s="118"/>
      <c r="AX572" s="118"/>
      <c r="AY572" s="118"/>
      <c r="AZ572" s="118"/>
      <c r="BA572" s="118"/>
      <c r="BB572" s="118"/>
      <c r="BC572" s="118"/>
      <c r="BD572" s="118"/>
      <c r="BE572" s="118"/>
      <c r="BF572" s="118"/>
      <c r="BG572" s="56"/>
    </row>
    <row r="573" spans="1:60" s="14" customFormat="1" ht="8.1" customHeight="1">
      <c r="A573" s="54"/>
      <c r="B573" s="32"/>
      <c r="C573" s="32"/>
      <c r="D573" s="32"/>
      <c r="E573" s="32"/>
      <c r="F573" s="32"/>
      <c r="G573" s="228" t="s">
        <v>194</v>
      </c>
      <c r="H573" s="228"/>
      <c r="I573" s="228"/>
      <c r="J573" s="228"/>
      <c r="K573" s="228"/>
      <c r="L573" s="228"/>
      <c r="M573" s="228"/>
      <c r="N573" s="228"/>
      <c r="O573" s="228"/>
      <c r="P573" s="228"/>
      <c r="Q573" s="228"/>
      <c r="R573" s="228"/>
      <c r="S573" s="228"/>
      <c r="U573" s="193">
        <f>U568+U570</f>
        <v>30000</v>
      </c>
      <c r="V573" s="193"/>
      <c r="W573" s="193"/>
      <c r="X573" s="193"/>
      <c r="Y573" s="193"/>
      <c r="Z573" s="332" t="s">
        <v>437</v>
      </c>
      <c r="AA573" s="332"/>
      <c r="AB573" s="332"/>
      <c r="AC573" s="332"/>
      <c r="AD573" s="332"/>
      <c r="AE573" s="332"/>
      <c r="AF573" s="332"/>
      <c r="AG573" s="332"/>
      <c r="AH573" s="332"/>
      <c r="AI573" s="332"/>
      <c r="AJ573" s="332"/>
      <c r="AK573" s="332"/>
      <c r="AL573" s="332"/>
      <c r="AM573" s="332"/>
      <c r="AN573" s="332"/>
      <c r="AO573" s="332"/>
      <c r="AP573" s="332"/>
      <c r="AQ573" s="332"/>
      <c r="AR573" s="332"/>
      <c r="AS573" s="332"/>
      <c r="AT573" s="332"/>
      <c r="AU573" s="332"/>
      <c r="AV573" s="332"/>
      <c r="AW573" s="332"/>
      <c r="AX573" s="332"/>
      <c r="AY573" s="332"/>
      <c r="AZ573" s="332"/>
      <c r="BA573" s="332"/>
      <c r="BB573" s="332"/>
      <c r="BC573" s="332"/>
      <c r="BD573" s="332"/>
      <c r="BE573" s="332"/>
      <c r="BF573" s="332"/>
      <c r="BG573" s="48"/>
    </row>
    <row r="574" spans="1:60" s="14" customFormat="1" ht="8.1" customHeight="1">
      <c r="A574" s="54"/>
      <c r="B574" s="32"/>
      <c r="C574" s="32"/>
      <c r="D574" s="32"/>
      <c r="E574" s="32"/>
      <c r="F574" s="32"/>
      <c r="G574" s="228"/>
      <c r="H574" s="228"/>
      <c r="I574" s="228"/>
      <c r="J574" s="228"/>
      <c r="K574" s="228"/>
      <c r="L574" s="228"/>
      <c r="M574" s="228"/>
      <c r="N574" s="228"/>
      <c r="O574" s="228"/>
      <c r="P574" s="228"/>
      <c r="Q574" s="228"/>
      <c r="R574" s="228"/>
      <c r="S574" s="228"/>
      <c r="T574" s="104"/>
      <c r="U574" s="193"/>
      <c r="V574" s="193"/>
      <c r="W574" s="193"/>
      <c r="X574" s="193"/>
      <c r="Y574" s="193"/>
      <c r="Z574" s="332"/>
      <c r="AA574" s="332"/>
      <c r="AB574" s="332"/>
      <c r="AC574" s="332"/>
      <c r="AD574" s="332"/>
      <c r="AE574" s="332"/>
      <c r="AF574" s="332"/>
      <c r="AG574" s="332"/>
      <c r="AH574" s="332"/>
      <c r="AI574" s="332"/>
      <c r="AJ574" s="332"/>
      <c r="AK574" s="332"/>
      <c r="AL574" s="332"/>
      <c r="AM574" s="332"/>
      <c r="AN574" s="332"/>
      <c r="AO574" s="332"/>
      <c r="AP574" s="332"/>
      <c r="AQ574" s="332"/>
      <c r="AR574" s="332"/>
      <c r="AS574" s="332"/>
      <c r="AT574" s="332"/>
      <c r="AU574" s="332"/>
      <c r="AV574" s="332"/>
      <c r="AW574" s="332"/>
      <c r="AX574" s="332"/>
      <c r="AY574" s="332"/>
      <c r="AZ574" s="332"/>
      <c r="BA574" s="332"/>
      <c r="BB574" s="332"/>
      <c r="BC574" s="332"/>
      <c r="BD574" s="332"/>
      <c r="BE574" s="332"/>
      <c r="BF574" s="332"/>
      <c r="BG574" s="48"/>
    </row>
    <row r="575" spans="1:60" s="14" customFormat="1" ht="8.1" customHeight="1">
      <c r="A575" s="54"/>
      <c r="B575" s="32"/>
      <c r="C575" s="32"/>
      <c r="D575" s="32"/>
      <c r="E575" s="32"/>
      <c r="F575" s="32"/>
      <c r="G575" s="32"/>
      <c r="H575" s="32"/>
      <c r="I575" s="32"/>
      <c r="J575" s="32"/>
      <c r="K575" s="32"/>
      <c r="L575" s="32"/>
      <c r="M575" s="32"/>
      <c r="N575" s="32"/>
      <c r="O575" s="32"/>
      <c r="P575" s="32"/>
      <c r="Q575" s="32"/>
      <c r="R575" s="32"/>
      <c r="S575" s="32"/>
      <c r="T575" s="193"/>
      <c r="U575" s="193"/>
      <c r="V575" s="193"/>
      <c r="W575" s="193"/>
      <c r="X575" s="193"/>
      <c r="Z575" s="332" t="s">
        <v>438</v>
      </c>
      <c r="AA575" s="332"/>
      <c r="AB575" s="332"/>
      <c r="AC575" s="332"/>
      <c r="AD575" s="332"/>
      <c r="AE575" s="332"/>
      <c r="AF575" s="332"/>
      <c r="AG575" s="332"/>
      <c r="AH575" s="332"/>
      <c r="AI575" s="332"/>
      <c r="AJ575" s="332"/>
      <c r="AK575" s="332"/>
      <c r="AL575" s="332"/>
      <c r="AM575" s="332"/>
      <c r="AN575" s="332"/>
      <c r="AO575" s="332"/>
      <c r="AP575" s="332"/>
      <c r="AQ575" s="332"/>
      <c r="AR575" s="332"/>
      <c r="AS575" s="332"/>
      <c r="AT575" s="332"/>
      <c r="AU575" s="332"/>
      <c r="AV575" s="332"/>
      <c r="AW575" s="332"/>
      <c r="AX575" s="332"/>
      <c r="AY575" s="332"/>
      <c r="AZ575" s="332"/>
      <c r="BA575" s="332"/>
      <c r="BB575" s="332"/>
      <c r="BC575" s="332"/>
      <c r="BD575" s="332"/>
      <c r="BE575" s="332"/>
      <c r="BF575" s="332"/>
      <c r="BG575" s="333"/>
    </row>
    <row r="576" spans="1:60" s="14" customFormat="1" ht="8.1" customHeight="1">
      <c r="A576" s="54"/>
      <c r="B576" s="32"/>
      <c r="C576" s="32"/>
      <c r="D576" s="32"/>
      <c r="E576" s="32"/>
      <c r="F576" s="32"/>
      <c r="G576" s="32"/>
      <c r="H576" s="32"/>
      <c r="I576" s="32"/>
      <c r="J576" s="32"/>
      <c r="K576" s="32"/>
      <c r="L576" s="32"/>
      <c r="M576" s="32"/>
      <c r="N576" s="32"/>
      <c r="O576" s="32"/>
      <c r="P576" s="32"/>
      <c r="Q576" s="32"/>
      <c r="R576" s="32"/>
      <c r="S576" s="32"/>
      <c r="T576" s="193"/>
      <c r="U576" s="193"/>
      <c r="V576" s="193"/>
      <c r="W576" s="193"/>
      <c r="X576" s="193"/>
      <c r="Y576" s="31"/>
      <c r="Z576" s="332"/>
      <c r="AA576" s="332"/>
      <c r="AB576" s="332"/>
      <c r="AC576" s="332"/>
      <c r="AD576" s="332"/>
      <c r="AE576" s="332"/>
      <c r="AF576" s="332"/>
      <c r="AG576" s="332"/>
      <c r="AH576" s="332"/>
      <c r="AI576" s="332"/>
      <c r="AJ576" s="332"/>
      <c r="AK576" s="332"/>
      <c r="AL576" s="332"/>
      <c r="AM576" s="332"/>
      <c r="AN576" s="332"/>
      <c r="AO576" s="332"/>
      <c r="AP576" s="332"/>
      <c r="AQ576" s="332"/>
      <c r="AR576" s="332"/>
      <c r="AS576" s="332"/>
      <c r="AT576" s="332"/>
      <c r="AU576" s="332"/>
      <c r="AV576" s="332"/>
      <c r="AW576" s="332"/>
      <c r="AX576" s="332"/>
      <c r="AY576" s="332"/>
      <c r="AZ576" s="332"/>
      <c r="BA576" s="332"/>
      <c r="BB576" s="332"/>
      <c r="BC576" s="332"/>
      <c r="BD576" s="332"/>
      <c r="BE576" s="332"/>
      <c r="BF576" s="332"/>
      <c r="BG576" s="333"/>
    </row>
    <row r="577" spans="1:59" s="14" customFormat="1" ht="8.1" customHeight="1">
      <c r="A577" s="54"/>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118"/>
      <c r="Z577" s="118"/>
      <c r="AA577" s="118"/>
      <c r="AB577" s="118"/>
      <c r="AC577" s="118"/>
      <c r="AD577" s="118"/>
      <c r="AE577" s="118"/>
      <c r="AF577" s="118"/>
      <c r="AG577" s="118"/>
      <c r="AH577" s="118"/>
      <c r="AI577" s="118"/>
      <c r="AJ577" s="118"/>
      <c r="AK577" s="118"/>
      <c r="AL577" s="118"/>
      <c r="AM577" s="118"/>
      <c r="AN577" s="118"/>
      <c r="AO577" s="118"/>
      <c r="AP577" s="118"/>
      <c r="AQ577" s="118"/>
      <c r="AR577" s="118"/>
      <c r="AS577" s="118"/>
      <c r="AT577" s="118"/>
      <c r="AU577" s="118"/>
      <c r="AV577" s="118"/>
      <c r="AW577" s="118"/>
      <c r="AX577" s="118"/>
      <c r="AY577" s="118"/>
      <c r="AZ577" s="118"/>
      <c r="BA577" s="118"/>
      <c r="BB577" s="118"/>
      <c r="BC577" s="118"/>
      <c r="BD577" s="118"/>
      <c r="BE577" s="118"/>
      <c r="BF577" s="118"/>
      <c r="BG577" s="56"/>
    </row>
    <row r="578" spans="1:59" s="14" customFormat="1" ht="8.1" customHeight="1">
      <c r="A578" s="54"/>
      <c r="B578" s="32"/>
      <c r="C578" s="32"/>
      <c r="D578" s="32"/>
      <c r="E578" s="32"/>
      <c r="F578" s="32"/>
      <c r="G578" s="228" t="s">
        <v>195</v>
      </c>
      <c r="H578" s="228"/>
      <c r="I578" s="228"/>
      <c r="J578" s="228"/>
      <c r="K578" s="228"/>
      <c r="L578" s="228"/>
      <c r="M578" s="228"/>
      <c r="N578" s="228"/>
      <c r="O578" s="228"/>
      <c r="P578" s="228"/>
      <c r="Q578" s="228"/>
      <c r="R578" s="228"/>
      <c r="S578" s="228"/>
      <c r="T578" s="228"/>
      <c r="U578" s="193">
        <f>U573-W249-W252</f>
        <v>30000</v>
      </c>
      <c r="V578" s="193"/>
      <c r="W578" s="193"/>
      <c r="X578" s="193"/>
      <c r="Y578" s="193"/>
      <c r="Z578" s="332" t="s">
        <v>439</v>
      </c>
      <c r="AA578" s="332"/>
      <c r="AB578" s="332"/>
      <c r="AC578" s="332"/>
      <c r="AD578" s="332"/>
      <c r="AE578" s="332"/>
      <c r="AF578" s="332"/>
      <c r="AG578" s="332"/>
      <c r="AH578" s="332"/>
      <c r="AI578" s="332"/>
      <c r="AJ578" s="332"/>
      <c r="AK578" s="332"/>
      <c r="AL578" s="332"/>
      <c r="AM578" s="332"/>
      <c r="AN578" s="332"/>
      <c r="AO578" s="332"/>
      <c r="AP578" s="332"/>
      <c r="AQ578" s="332"/>
      <c r="AR578" s="332"/>
      <c r="AS578" s="332"/>
      <c r="AT578" s="332"/>
      <c r="AU578" s="332"/>
      <c r="AV578" s="332"/>
      <c r="AW578" s="332"/>
      <c r="AX578" s="332"/>
      <c r="AY578" s="332"/>
      <c r="AZ578" s="332"/>
      <c r="BA578" s="332"/>
      <c r="BB578" s="332"/>
      <c r="BC578" s="332"/>
      <c r="BD578" s="332"/>
      <c r="BE578" s="332"/>
      <c r="BF578" s="332"/>
      <c r="BG578" s="333"/>
    </row>
    <row r="579" spans="1:59" s="14" customFormat="1" ht="8.1" customHeight="1">
      <c r="A579" s="54"/>
      <c r="B579" s="32"/>
      <c r="C579" s="32"/>
      <c r="D579" s="32"/>
      <c r="E579" s="32"/>
      <c r="F579" s="32"/>
      <c r="G579" s="228"/>
      <c r="H579" s="228"/>
      <c r="I579" s="228"/>
      <c r="J579" s="228"/>
      <c r="K579" s="228"/>
      <c r="L579" s="228"/>
      <c r="M579" s="228"/>
      <c r="N579" s="228"/>
      <c r="O579" s="228"/>
      <c r="P579" s="228"/>
      <c r="Q579" s="228"/>
      <c r="R579" s="228"/>
      <c r="S579" s="228"/>
      <c r="T579" s="228"/>
      <c r="U579" s="193"/>
      <c r="V579" s="193"/>
      <c r="W579" s="193"/>
      <c r="X579" s="193"/>
      <c r="Y579" s="193"/>
      <c r="Z579" s="332"/>
      <c r="AA579" s="332"/>
      <c r="AB579" s="332"/>
      <c r="AC579" s="332"/>
      <c r="AD579" s="332"/>
      <c r="AE579" s="332"/>
      <c r="AF579" s="332"/>
      <c r="AG579" s="332"/>
      <c r="AH579" s="332"/>
      <c r="AI579" s="332"/>
      <c r="AJ579" s="332"/>
      <c r="AK579" s="332"/>
      <c r="AL579" s="332"/>
      <c r="AM579" s="332"/>
      <c r="AN579" s="332"/>
      <c r="AO579" s="332"/>
      <c r="AP579" s="332"/>
      <c r="AQ579" s="332"/>
      <c r="AR579" s="332"/>
      <c r="AS579" s="332"/>
      <c r="AT579" s="332"/>
      <c r="AU579" s="332"/>
      <c r="AV579" s="332"/>
      <c r="AW579" s="332"/>
      <c r="AX579" s="332"/>
      <c r="AY579" s="332"/>
      <c r="AZ579" s="332"/>
      <c r="BA579" s="332"/>
      <c r="BB579" s="332"/>
      <c r="BC579" s="332"/>
      <c r="BD579" s="332"/>
      <c r="BE579" s="332"/>
      <c r="BF579" s="332"/>
      <c r="BG579" s="333"/>
    </row>
    <row r="580" spans="1:59" s="14" customFormat="1" ht="12.75" customHeight="1">
      <c r="A580" s="54"/>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c r="AM580" s="32"/>
      <c r="AN580" s="32"/>
      <c r="AO580" s="32"/>
      <c r="AP580" s="32"/>
      <c r="AQ580" s="32"/>
      <c r="AR580" s="32"/>
      <c r="AS580" s="32"/>
      <c r="AT580" s="32"/>
      <c r="AU580" s="32"/>
      <c r="AV580" s="32"/>
      <c r="AW580" s="32"/>
      <c r="AX580" s="32"/>
      <c r="AY580" s="32"/>
      <c r="AZ580" s="32"/>
      <c r="BA580" s="32"/>
      <c r="BB580" s="32"/>
      <c r="BC580" s="32"/>
      <c r="BD580" s="32"/>
      <c r="BE580" s="32"/>
      <c r="BF580" s="32"/>
      <c r="BG580" s="56"/>
    </row>
    <row r="581" spans="1:59" s="14" customFormat="1" ht="8.1" customHeight="1">
      <c r="A581" s="330" t="s">
        <v>127</v>
      </c>
      <c r="B581" s="331"/>
      <c r="C581" s="331"/>
      <c r="D581" s="331"/>
      <c r="E581" s="331"/>
      <c r="F581" s="331"/>
      <c r="G581" s="332" t="s">
        <v>165</v>
      </c>
      <c r="H581" s="332"/>
      <c r="I581" s="332"/>
      <c r="J581" s="332"/>
      <c r="K581" s="332"/>
      <c r="L581" s="332"/>
      <c r="M581" s="332"/>
      <c r="N581" s="332"/>
      <c r="O581" s="332"/>
      <c r="P581" s="332"/>
      <c r="Q581" s="332"/>
      <c r="R581" s="332"/>
      <c r="S581" s="332"/>
      <c r="T581" s="332"/>
      <c r="U581" s="3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c r="AY581" s="32"/>
      <c r="AZ581" s="32"/>
      <c r="BA581" s="32"/>
      <c r="BB581" s="32"/>
      <c r="BC581" s="32"/>
      <c r="BD581" s="32"/>
      <c r="BE581" s="32"/>
      <c r="BF581" s="32"/>
      <c r="BG581" s="56"/>
    </row>
    <row r="582" spans="1:59" s="14" customFormat="1" ht="8.1" customHeight="1">
      <c r="A582" s="500"/>
      <c r="B582" s="379"/>
      <c r="C582" s="379"/>
      <c r="D582" s="379"/>
      <c r="E582" s="379"/>
      <c r="F582" s="379"/>
      <c r="G582" s="355"/>
      <c r="H582" s="355"/>
      <c r="I582" s="355"/>
      <c r="J582" s="355"/>
      <c r="K582" s="355"/>
      <c r="L582" s="355"/>
      <c r="M582" s="355"/>
      <c r="N582" s="355"/>
      <c r="O582" s="355"/>
      <c r="P582" s="355"/>
      <c r="Q582" s="355"/>
      <c r="R582" s="355"/>
      <c r="S582" s="355"/>
      <c r="T582" s="355"/>
      <c r="U582" s="355"/>
      <c r="V582" s="53"/>
      <c r="W582" s="53"/>
      <c r="X582" s="53"/>
      <c r="Y582" s="53"/>
      <c r="Z582" s="53"/>
      <c r="AA582" s="53"/>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53"/>
      <c r="BE582" s="53"/>
      <c r="BF582" s="53"/>
      <c r="BG582" s="57"/>
    </row>
    <row r="583" spans="1:59" s="14" customFormat="1" ht="12"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c r="AL583" s="32"/>
      <c r="AM583" s="32"/>
      <c r="AN583" s="32"/>
      <c r="AO583" s="32"/>
      <c r="AP583" s="32"/>
      <c r="AQ583" s="32"/>
      <c r="AR583" s="32"/>
      <c r="AS583" s="32"/>
      <c r="AT583" s="32"/>
      <c r="AU583" s="32"/>
      <c r="AV583" s="32"/>
      <c r="AW583" s="32"/>
      <c r="AX583" s="32"/>
      <c r="AY583" s="32"/>
      <c r="AZ583" s="32"/>
      <c r="BA583" s="32"/>
      <c r="BB583" s="32"/>
      <c r="BC583" s="32"/>
      <c r="BD583" s="32"/>
      <c r="BE583" s="32"/>
      <c r="BF583" s="32"/>
      <c r="BG583" s="32"/>
    </row>
    <row r="584" spans="1:59" s="14" customFormat="1" ht="18" customHeight="1">
      <c r="A584" s="381" t="s">
        <v>197</v>
      </c>
      <c r="B584" s="382"/>
      <c r="C584" s="382"/>
      <c r="D584" s="382"/>
      <c r="E584" s="382"/>
      <c r="F584" s="382"/>
      <c r="G584" s="382"/>
      <c r="H584" s="382"/>
      <c r="I584" s="382"/>
      <c r="J584" s="382"/>
      <c r="K584" s="382"/>
      <c r="L584" s="382"/>
      <c r="M584" s="382"/>
      <c r="N584" s="382"/>
      <c r="O584" s="382"/>
      <c r="P584" s="382"/>
      <c r="Q584" s="382"/>
      <c r="R584" s="382"/>
      <c r="S584" s="382"/>
      <c r="T584" s="382"/>
      <c r="U584" s="382"/>
      <c r="V584" s="382"/>
      <c r="W584" s="382"/>
      <c r="X584" s="382"/>
      <c r="Y584" s="382"/>
      <c r="Z584" s="382"/>
      <c r="AA584" s="382"/>
      <c r="AB584" s="382"/>
      <c r="AC584" s="382"/>
      <c r="AD584" s="382"/>
      <c r="AE584" s="382"/>
      <c r="AF584" s="382"/>
      <c r="AG584" s="382"/>
      <c r="AH584" s="382"/>
      <c r="AI584" s="382"/>
      <c r="AJ584" s="382"/>
      <c r="AK584" s="382"/>
      <c r="AL584" s="382"/>
      <c r="AM584" s="382"/>
      <c r="AN584" s="382"/>
      <c r="AO584" s="382"/>
      <c r="AP584" s="382"/>
      <c r="AQ584" s="382"/>
      <c r="AR584" s="382"/>
      <c r="AS584" s="382"/>
      <c r="AT584" s="382"/>
      <c r="AU584" s="382"/>
      <c r="AV584" s="382"/>
      <c r="AW584" s="382"/>
      <c r="AX584" s="382"/>
      <c r="AY584" s="382"/>
      <c r="AZ584" s="382"/>
      <c r="BA584" s="382"/>
      <c r="BB584" s="382"/>
      <c r="BC584" s="382"/>
      <c r="BD584" s="382"/>
      <c r="BE584" s="382"/>
      <c r="BF584" s="382"/>
      <c r="BG584" s="383"/>
    </row>
    <row r="585" spans="1:59" s="14" customFormat="1" ht="6.95" customHeight="1">
      <c r="A585" s="59"/>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c r="AD585" s="60"/>
      <c r="AE585" s="60"/>
      <c r="AF585" s="60"/>
      <c r="AG585" s="60"/>
      <c r="AH585" s="60"/>
      <c r="AI585" s="60"/>
      <c r="AJ585" s="60"/>
      <c r="AK585" s="60"/>
      <c r="AL585" s="60"/>
      <c r="AM585" s="60"/>
      <c r="AN585" s="60"/>
      <c r="AO585" s="60"/>
      <c r="AP585" s="60"/>
      <c r="AQ585" s="60"/>
      <c r="AR585" s="60"/>
      <c r="AS585" s="60"/>
      <c r="AT585" s="60"/>
      <c r="AU585" s="60"/>
      <c r="AV585" s="60"/>
      <c r="AW585" s="60"/>
      <c r="AX585" s="60"/>
      <c r="AY585" s="60"/>
      <c r="AZ585" s="60"/>
      <c r="BA585" s="60"/>
      <c r="BB585" s="60"/>
      <c r="BC585" s="60"/>
      <c r="BD585" s="60"/>
      <c r="BE585" s="60"/>
      <c r="BF585" s="60"/>
      <c r="BG585" s="61"/>
    </row>
    <row r="586" spans="1:59" s="14" customFormat="1" ht="8.1" customHeight="1">
      <c r="A586" s="330" t="s">
        <v>126</v>
      </c>
      <c r="B586" s="331"/>
      <c r="C586" s="331"/>
      <c r="D586" s="331"/>
      <c r="E586" s="331"/>
      <c r="F586" s="331"/>
      <c r="G586" s="332" t="s">
        <v>196</v>
      </c>
      <c r="H586" s="332"/>
      <c r="I586" s="332"/>
      <c r="J586" s="332"/>
      <c r="K586" s="332"/>
      <c r="L586" s="332"/>
      <c r="M586" s="332"/>
      <c r="N586" s="332"/>
      <c r="O586" s="332"/>
      <c r="P586" s="332"/>
      <c r="Q586" s="332"/>
      <c r="R586" s="332"/>
      <c r="S586" s="332"/>
      <c r="T586" s="332"/>
      <c r="U586" s="332"/>
      <c r="V586" s="332"/>
      <c r="W586" s="332"/>
      <c r="X586" s="332"/>
      <c r="Y586" s="332"/>
      <c r="Z586" s="332"/>
      <c r="AA586" s="332"/>
      <c r="AB586" s="332"/>
      <c r="AC586" s="332"/>
      <c r="AD586" s="332"/>
      <c r="AE586" s="332"/>
      <c r="AF586" s="332"/>
      <c r="AG586" s="332"/>
      <c r="AH586" s="332"/>
      <c r="AI586" s="332"/>
      <c r="AJ586" s="332"/>
      <c r="AK586" s="332"/>
      <c r="AL586" s="332"/>
      <c r="AM586" s="332"/>
      <c r="AN586" s="332"/>
      <c r="AO586" s="332"/>
      <c r="AP586" s="332"/>
      <c r="AQ586" s="332"/>
      <c r="AR586" s="332"/>
      <c r="AS586" s="332"/>
      <c r="AT586" s="332"/>
      <c r="AU586" s="332"/>
      <c r="AV586" s="332"/>
      <c r="AW586" s="332"/>
      <c r="AX586" s="332"/>
      <c r="AY586" s="332"/>
      <c r="AZ586" s="332"/>
      <c r="BA586" s="332"/>
      <c r="BB586" s="332"/>
      <c r="BC586" s="332"/>
      <c r="BD586" s="332"/>
      <c r="BE586" s="332"/>
      <c r="BF586" s="332"/>
      <c r="BG586" s="333"/>
    </row>
    <row r="587" spans="1:59" s="14" customFormat="1" ht="8.1" customHeight="1">
      <c r="A587" s="330"/>
      <c r="B587" s="331"/>
      <c r="C587" s="331"/>
      <c r="D587" s="331"/>
      <c r="E587" s="331"/>
      <c r="F587" s="331"/>
      <c r="G587" s="332"/>
      <c r="H587" s="332"/>
      <c r="I587" s="332"/>
      <c r="J587" s="332"/>
      <c r="K587" s="332"/>
      <c r="L587" s="332"/>
      <c r="M587" s="332"/>
      <c r="N587" s="332"/>
      <c r="O587" s="332"/>
      <c r="P587" s="332"/>
      <c r="Q587" s="332"/>
      <c r="R587" s="332"/>
      <c r="S587" s="332"/>
      <c r="T587" s="332"/>
      <c r="U587" s="332"/>
      <c r="V587" s="332"/>
      <c r="W587" s="332"/>
      <c r="X587" s="332"/>
      <c r="Y587" s="332"/>
      <c r="Z587" s="332"/>
      <c r="AA587" s="332"/>
      <c r="AB587" s="332"/>
      <c r="AC587" s="332"/>
      <c r="AD587" s="332"/>
      <c r="AE587" s="332"/>
      <c r="AF587" s="332"/>
      <c r="AG587" s="332"/>
      <c r="AH587" s="332"/>
      <c r="AI587" s="332"/>
      <c r="AJ587" s="332"/>
      <c r="AK587" s="332"/>
      <c r="AL587" s="332"/>
      <c r="AM587" s="332"/>
      <c r="AN587" s="332"/>
      <c r="AO587" s="332"/>
      <c r="AP587" s="332"/>
      <c r="AQ587" s="332"/>
      <c r="AR587" s="332"/>
      <c r="AS587" s="332"/>
      <c r="AT587" s="332"/>
      <c r="AU587" s="332"/>
      <c r="AV587" s="332"/>
      <c r="AW587" s="332"/>
      <c r="AX587" s="332"/>
      <c r="AY587" s="332"/>
      <c r="AZ587" s="332"/>
      <c r="BA587" s="332"/>
      <c r="BB587" s="332"/>
      <c r="BC587" s="332"/>
      <c r="BD587" s="332"/>
      <c r="BE587" s="332"/>
      <c r="BF587" s="332"/>
      <c r="BG587" s="333"/>
    </row>
    <row r="588" spans="1:59" s="14" customFormat="1" ht="8.1" customHeight="1">
      <c r="A588" s="54"/>
      <c r="B588" s="32"/>
      <c r="C588" s="32"/>
      <c r="D588" s="32"/>
      <c r="E588" s="32"/>
      <c r="F588" s="32"/>
      <c r="G588" s="331" t="s">
        <v>489</v>
      </c>
      <c r="H588" s="331"/>
      <c r="I588" s="331"/>
      <c r="J588" s="331"/>
      <c r="K588" s="331"/>
      <c r="L588" s="331"/>
      <c r="M588" s="331"/>
      <c r="N588" s="331"/>
      <c r="O588" s="331"/>
      <c r="P588" s="331"/>
      <c r="Q588" s="331"/>
      <c r="R588" s="331"/>
      <c r="S588" s="331"/>
      <c r="T588" s="331"/>
      <c r="U588" s="331"/>
      <c r="V588" s="331"/>
      <c r="W588" s="331"/>
      <c r="X588" s="331"/>
      <c r="Y588" s="331"/>
      <c r="Z588" s="331"/>
      <c r="AA588" s="331"/>
      <c r="AB588" s="331"/>
      <c r="AC588" s="331"/>
      <c r="AD588" s="331"/>
      <c r="AE588" s="331"/>
      <c r="AF588" s="331"/>
      <c r="AG588" s="331"/>
      <c r="AH588" s="331"/>
      <c r="AI588" s="331"/>
      <c r="AJ588" s="331"/>
      <c r="AK588" s="331"/>
      <c r="AL588" s="331"/>
      <c r="AM588" s="331"/>
      <c r="AN588" s="331"/>
      <c r="AO588" s="331"/>
      <c r="AP588" s="331"/>
      <c r="AQ588" s="331"/>
      <c r="AR588" s="331"/>
      <c r="AS588" s="331"/>
      <c r="AT588" s="331"/>
      <c r="AU588" s="331"/>
      <c r="AV588" s="331"/>
      <c r="AW588" s="331"/>
      <c r="AX588" s="331"/>
      <c r="AY588" s="331"/>
      <c r="AZ588" s="331"/>
      <c r="BA588" s="331"/>
      <c r="BB588" s="331"/>
      <c r="BC588" s="331"/>
      <c r="BD588" s="331"/>
      <c r="BE588" s="331"/>
      <c r="BF588" s="331"/>
      <c r="BG588" s="378"/>
    </row>
    <row r="589" spans="1:59" s="14" customFormat="1" ht="8.1" customHeight="1">
      <c r="A589" s="54"/>
      <c r="B589" s="32"/>
      <c r="C589" s="32"/>
      <c r="D589" s="32"/>
      <c r="E589" s="32"/>
      <c r="F589" s="32"/>
      <c r="G589" s="331"/>
      <c r="H589" s="331"/>
      <c r="I589" s="331"/>
      <c r="J589" s="331"/>
      <c r="K589" s="331"/>
      <c r="L589" s="331"/>
      <c r="M589" s="331"/>
      <c r="N589" s="331"/>
      <c r="O589" s="331"/>
      <c r="P589" s="331"/>
      <c r="Q589" s="331"/>
      <c r="R589" s="331"/>
      <c r="S589" s="331"/>
      <c r="T589" s="331"/>
      <c r="U589" s="331"/>
      <c r="V589" s="331"/>
      <c r="W589" s="331"/>
      <c r="X589" s="331"/>
      <c r="Y589" s="331"/>
      <c r="Z589" s="331"/>
      <c r="AA589" s="331"/>
      <c r="AB589" s="331"/>
      <c r="AC589" s="331"/>
      <c r="AD589" s="331"/>
      <c r="AE589" s="331"/>
      <c r="AF589" s="331"/>
      <c r="AG589" s="331"/>
      <c r="AH589" s="331"/>
      <c r="AI589" s="331"/>
      <c r="AJ589" s="331"/>
      <c r="AK589" s="331"/>
      <c r="AL589" s="331"/>
      <c r="AM589" s="331"/>
      <c r="AN589" s="331"/>
      <c r="AO589" s="331"/>
      <c r="AP589" s="331"/>
      <c r="AQ589" s="331"/>
      <c r="AR589" s="331"/>
      <c r="AS589" s="331"/>
      <c r="AT589" s="331"/>
      <c r="AU589" s="331"/>
      <c r="AV589" s="331"/>
      <c r="AW589" s="331"/>
      <c r="AX589" s="331"/>
      <c r="AY589" s="331"/>
      <c r="AZ589" s="331"/>
      <c r="BA589" s="331"/>
      <c r="BB589" s="331"/>
      <c r="BC589" s="331"/>
      <c r="BD589" s="331"/>
      <c r="BE589" s="331"/>
      <c r="BF589" s="331"/>
      <c r="BG589" s="378"/>
    </row>
    <row r="590" spans="1:59" s="14" customFormat="1" ht="8.1" customHeight="1">
      <c r="A590" s="54"/>
      <c r="B590" s="32"/>
      <c r="C590" s="32"/>
      <c r="D590" s="32"/>
      <c r="E590" s="32"/>
      <c r="F590" s="32"/>
      <c r="G590" s="118"/>
      <c r="H590" s="32"/>
      <c r="I590" s="118"/>
      <c r="J590" s="118"/>
      <c r="K590" s="118"/>
      <c r="L590" s="118"/>
      <c r="M590" s="118"/>
      <c r="N590" s="118"/>
      <c r="O590" s="118"/>
      <c r="P590" s="118"/>
      <c r="Q590" s="118"/>
      <c r="R590" s="118"/>
      <c r="S590" s="118"/>
      <c r="T590" s="118"/>
      <c r="U590" s="118"/>
      <c r="V590" s="118"/>
      <c r="W590" s="118"/>
      <c r="X590" s="118"/>
      <c r="Y590" s="31"/>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8"/>
      <c r="AY590" s="118"/>
      <c r="AZ590" s="118"/>
      <c r="BA590" s="118"/>
      <c r="BB590" s="118"/>
      <c r="BC590" s="118"/>
      <c r="BD590" s="118"/>
      <c r="BE590" s="118"/>
      <c r="BF590" s="118"/>
      <c r="BG590" s="141"/>
    </row>
    <row r="591" spans="1:59" s="14" customFormat="1" ht="8.1" customHeight="1">
      <c r="A591" s="54"/>
      <c r="B591" s="32"/>
      <c r="C591" s="32"/>
      <c r="D591" s="32"/>
      <c r="E591" s="32"/>
      <c r="F591" s="32"/>
      <c r="G591" s="58"/>
      <c r="H591" s="32"/>
      <c r="I591" s="58"/>
      <c r="J591" s="58"/>
      <c r="K591" s="58"/>
      <c r="L591" s="58"/>
      <c r="M591" s="58"/>
      <c r="N591" s="58"/>
      <c r="O591" s="58"/>
      <c r="P591" s="58"/>
      <c r="Q591" s="58"/>
      <c r="R591" s="58"/>
      <c r="S591" s="58"/>
      <c r="T591" s="58"/>
      <c r="U591" s="58"/>
      <c r="V591" s="58"/>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c r="AX591" s="31"/>
      <c r="AY591" s="31"/>
      <c r="AZ591" s="31"/>
      <c r="BA591" s="31"/>
      <c r="BB591" s="31"/>
      <c r="BC591" s="31"/>
      <c r="BD591" s="31"/>
      <c r="BE591" s="31"/>
      <c r="BF591" s="31"/>
      <c r="BG591" s="48"/>
    </row>
    <row r="592" spans="1:59" s="14" customFormat="1" ht="8.1" customHeight="1">
      <c r="A592" s="330" t="s">
        <v>127</v>
      </c>
      <c r="B592" s="331"/>
      <c r="C592" s="331"/>
      <c r="D592" s="331"/>
      <c r="E592" s="331"/>
      <c r="F592" s="331"/>
      <c r="G592" s="332" t="s">
        <v>490</v>
      </c>
      <c r="H592" s="332"/>
      <c r="I592" s="332"/>
      <c r="J592" s="332"/>
      <c r="K592" s="332"/>
      <c r="L592" s="332"/>
      <c r="M592" s="332"/>
      <c r="N592" s="332"/>
      <c r="O592" s="332"/>
      <c r="P592" s="332"/>
      <c r="Q592" s="332"/>
      <c r="R592" s="332"/>
      <c r="S592" s="332"/>
      <c r="T592" s="332"/>
      <c r="U592" s="332"/>
      <c r="V592" s="332"/>
      <c r="W592" s="332"/>
      <c r="X592" s="332"/>
      <c r="Y592" s="332"/>
      <c r="Z592" s="332"/>
      <c r="AA592" s="332"/>
      <c r="AB592" s="332"/>
      <c r="AC592" s="332"/>
      <c r="AD592" s="332"/>
      <c r="AE592" s="332"/>
      <c r="AF592" s="332"/>
      <c r="AG592" s="332"/>
      <c r="AH592" s="332"/>
      <c r="AI592" s="332"/>
      <c r="AJ592" s="332"/>
      <c r="AK592" s="332"/>
      <c r="AL592" s="332"/>
      <c r="AM592" s="332"/>
      <c r="AN592" s="332"/>
      <c r="AO592" s="332"/>
      <c r="AP592" s="332"/>
      <c r="AQ592" s="332"/>
      <c r="AR592" s="332"/>
      <c r="AS592" s="332"/>
      <c r="AT592" s="332"/>
      <c r="AU592" s="332"/>
      <c r="AV592" s="332"/>
      <c r="AW592" s="332"/>
      <c r="AX592" s="332"/>
      <c r="AY592" s="332"/>
      <c r="AZ592" s="332"/>
      <c r="BA592" s="332"/>
      <c r="BB592" s="332"/>
      <c r="BC592" s="332"/>
      <c r="BD592" s="332"/>
      <c r="BE592" s="332"/>
      <c r="BF592" s="332"/>
      <c r="BG592" s="333"/>
    </row>
    <row r="593" spans="1:60" s="14" customFormat="1" ht="8.1" customHeight="1">
      <c r="A593" s="330"/>
      <c r="B593" s="331"/>
      <c r="C593" s="331"/>
      <c r="D593" s="331"/>
      <c r="E593" s="331"/>
      <c r="F593" s="331"/>
      <c r="G593" s="332"/>
      <c r="H593" s="332"/>
      <c r="I593" s="332"/>
      <c r="J593" s="332"/>
      <c r="K593" s="332"/>
      <c r="L593" s="332"/>
      <c r="M593" s="332"/>
      <c r="N593" s="332"/>
      <c r="O593" s="332"/>
      <c r="P593" s="332"/>
      <c r="Q593" s="332"/>
      <c r="R593" s="332"/>
      <c r="S593" s="332"/>
      <c r="T593" s="332"/>
      <c r="U593" s="332"/>
      <c r="V593" s="332"/>
      <c r="W593" s="332"/>
      <c r="X593" s="332"/>
      <c r="Y593" s="332"/>
      <c r="Z593" s="332"/>
      <c r="AA593" s="332"/>
      <c r="AB593" s="332"/>
      <c r="AC593" s="332"/>
      <c r="AD593" s="332"/>
      <c r="AE593" s="332"/>
      <c r="AF593" s="332"/>
      <c r="AG593" s="332"/>
      <c r="AH593" s="332"/>
      <c r="AI593" s="332"/>
      <c r="AJ593" s="332"/>
      <c r="AK593" s="332"/>
      <c r="AL593" s="332"/>
      <c r="AM593" s="332"/>
      <c r="AN593" s="332"/>
      <c r="AO593" s="332"/>
      <c r="AP593" s="332"/>
      <c r="AQ593" s="332"/>
      <c r="AR593" s="332"/>
      <c r="AS593" s="332"/>
      <c r="AT593" s="332"/>
      <c r="AU593" s="332"/>
      <c r="AV593" s="332"/>
      <c r="AW593" s="332"/>
      <c r="AX593" s="332"/>
      <c r="AY593" s="332"/>
      <c r="AZ593" s="332"/>
      <c r="BA593" s="332"/>
      <c r="BB593" s="332"/>
      <c r="BC593" s="332"/>
      <c r="BD593" s="332"/>
      <c r="BE593" s="332"/>
      <c r="BF593" s="332"/>
      <c r="BG593" s="333"/>
    </row>
    <row r="594" spans="1:60" s="14" customFormat="1" ht="8.1" customHeight="1">
      <c r="A594" s="54"/>
      <c r="B594" s="32"/>
      <c r="C594" s="32"/>
      <c r="D594" s="32"/>
      <c r="E594" s="32"/>
      <c r="F594" s="32"/>
      <c r="G594" s="32"/>
      <c r="H594" s="32"/>
      <c r="I594" s="32"/>
      <c r="J594" s="32"/>
      <c r="K594" s="32"/>
      <c r="L594" s="32"/>
      <c r="M594" s="32"/>
      <c r="N594" s="32"/>
      <c r="O594" s="32"/>
      <c r="P594" s="32"/>
      <c r="Q594" s="32"/>
      <c r="R594" s="32"/>
      <c r="S594" s="32"/>
      <c r="T594" s="32"/>
      <c r="U594" s="32"/>
      <c r="V594" s="32"/>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c r="AX594" s="31"/>
      <c r="AY594" s="31"/>
      <c r="AZ594" s="31"/>
      <c r="BA594" s="31"/>
      <c r="BB594" s="31"/>
      <c r="BC594" s="31"/>
      <c r="BD594" s="31"/>
      <c r="BE594" s="31"/>
      <c r="BF594" s="31"/>
      <c r="BG594" s="48"/>
    </row>
    <row r="595" spans="1:60" s="14" customFormat="1" ht="8.1" customHeight="1">
      <c r="A595" s="54"/>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118"/>
      <c r="AA595" s="118"/>
      <c r="AB595" s="118"/>
      <c r="AC595" s="118"/>
      <c r="AD595" s="118"/>
      <c r="AE595" s="118"/>
      <c r="AF595" s="118"/>
      <c r="AG595" s="118"/>
      <c r="AH595" s="118"/>
      <c r="AI595" s="118"/>
      <c r="AJ595" s="118"/>
      <c r="AK595" s="118"/>
      <c r="AL595" s="118"/>
      <c r="AM595" s="118"/>
      <c r="AN595" s="118"/>
      <c r="AO595" s="118"/>
      <c r="AP595" s="118"/>
      <c r="AQ595" s="118"/>
      <c r="AR595" s="118"/>
      <c r="AS595" s="118"/>
      <c r="AT595" s="118"/>
      <c r="AU595" s="118"/>
      <c r="AV595" s="118"/>
      <c r="AW595" s="118"/>
      <c r="AX595" s="118"/>
      <c r="AY595" s="118"/>
      <c r="AZ595" s="118"/>
      <c r="BA595" s="118"/>
      <c r="BB595" s="118"/>
      <c r="BC595" s="118"/>
      <c r="BD595" s="118"/>
      <c r="BE595" s="118"/>
      <c r="BF595" s="118"/>
      <c r="BG595" s="141"/>
    </row>
    <row r="596" spans="1:60" s="14" customFormat="1" ht="8.1" customHeight="1">
      <c r="A596" s="353" t="s">
        <v>491</v>
      </c>
      <c r="B596" s="332"/>
      <c r="C596" s="332"/>
      <c r="D596" s="332"/>
      <c r="E596" s="332"/>
      <c r="F596" s="332"/>
      <c r="G596" s="332"/>
      <c r="H596" s="332"/>
      <c r="I596" s="332"/>
      <c r="J596" s="332"/>
      <c r="K596" s="332"/>
      <c r="L596" s="332"/>
      <c r="M596" s="332"/>
      <c r="N596" s="332"/>
      <c r="O596" s="332"/>
      <c r="P596" s="332"/>
      <c r="Q596" s="332"/>
      <c r="R596" s="332"/>
      <c r="S596" s="332"/>
      <c r="T596" s="332"/>
      <c r="U596" s="332"/>
      <c r="V596" s="332"/>
      <c r="W596" s="332"/>
      <c r="X596" s="332"/>
      <c r="Y596" s="332"/>
      <c r="Z596" s="332"/>
      <c r="AA596" s="332"/>
      <c r="AB596" s="332"/>
      <c r="AC596" s="332"/>
      <c r="AD596" s="332"/>
      <c r="AE596" s="332"/>
      <c r="AF596" s="332"/>
      <c r="AG596" s="332"/>
      <c r="AH596" s="332"/>
      <c r="AI596" s="332"/>
      <c r="AJ596" s="332"/>
      <c r="AK596" s="332"/>
      <c r="AL596" s="332"/>
      <c r="AM596" s="332"/>
      <c r="AN596" s="332"/>
      <c r="AO596" s="332"/>
      <c r="AP596" s="332"/>
      <c r="AQ596" s="332"/>
      <c r="AR596" s="332"/>
      <c r="AS596" s="332"/>
      <c r="AT596" s="332"/>
      <c r="AU596" s="332"/>
      <c r="AV596" s="332"/>
      <c r="AW596" s="332"/>
      <c r="AX596" s="332"/>
      <c r="AY596" s="332"/>
      <c r="AZ596" s="332"/>
      <c r="BA596" s="332"/>
      <c r="BB596" s="332"/>
      <c r="BC596" s="332"/>
      <c r="BD596" s="332"/>
      <c r="BE596" s="332"/>
      <c r="BF596" s="332"/>
      <c r="BG596" s="333"/>
    </row>
    <row r="597" spans="1:60" s="14" customFormat="1" ht="8.1" customHeight="1">
      <c r="A597" s="353"/>
      <c r="B597" s="332"/>
      <c r="C597" s="332"/>
      <c r="D597" s="332"/>
      <c r="E597" s="332"/>
      <c r="F597" s="332"/>
      <c r="G597" s="332"/>
      <c r="H597" s="332"/>
      <c r="I597" s="332"/>
      <c r="J597" s="332"/>
      <c r="K597" s="332"/>
      <c r="L597" s="332"/>
      <c r="M597" s="332"/>
      <c r="N597" s="332"/>
      <c r="O597" s="332"/>
      <c r="P597" s="332"/>
      <c r="Q597" s="332"/>
      <c r="R597" s="332"/>
      <c r="S597" s="332"/>
      <c r="T597" s="332"/>
      <c r="U597" s="332"/>
      <c r="V597" s="332"/>
      <c r="W597" s="332"/>
      <c r="X597" s="332"/>
      <c r="Y597" s="332"/>
      <c r="Z597" s="332"/>
      <c r="AA597" s="332"/>
      <c r="AB597" s="332"/>
      <c r="AC597" s="332"/>
      <c r="AD597" s="332"/>
      <c r="AE597" s="332"/>
      <c r="AF597" s="332"/>
      <c r="AG597" s="332"/>
      <c r="AH597" s="332"/>
      <c r="AI597" s="332"/>
      <c r="AJ597" s="332"/>
      <c r="AK597" s="332"/>
      <c r="AL597" s="332"/>
      <c r="AM597" s="332"/>
      <c r="AN597" s="332"/>
      <c r="AO597" s="332"/>
      <c r="AP597" s="332"/>
      <c r="AQ597" s="332"/>
      <c r="AR597" s="332"/>
      <c r="AS597" s="332"/>
      <c r="AT597" s="332"/>
      <c r="AU597" s="332"/>
      <c r="AV597" s="332"/>
      <c r="AW597" s="332"/>
      <c r="AX597" s="332"/>
      <c r="AY597" s="332"/>
      <c r="AZ597" s="332"/>
      <c r="BA597" s="332"/>
      <c r="BB597" s="332"/>
      <c r="BC597" s="332"/>
      <c r="BD597" s="332"/>
      <c r="BE597" s="332"/>
      <c r="BF597" s="332"/>
      <c r="BG597" s="333"/>
    </row>
    <row r="598" spans="1:60" s="14" customFormat="1" ht="8.1" customHeight="1">
      <c r="A598" s="354"/>
      <c r="B598" s="355"/>
      <c r="C598" s="355"/>
      <c r="D598" s="355"/>
      <c r="E598" s="355"/>
      <c r="F598" s="355"/>
      <c r="G598" s="355"/>
      <c r="H598" s="355"/>
      <c r="I598" s="355"/>
      <c r="J598" s="355"/>
      <c r="K598" s="355"/>
      <c r="L598" s="355"/>
      <c r="M598" s="355"/>
      <c r="N598" s="355"/>
      <c r="O598" s="355"/>
      <c r="P598" s="355"/>
      <c r="Q598" s="355"/>
      <c r="R598" s="355"/>
      <c r="S598" s="355"/>
      <c r="T598" s="355"/>
      <c r="U598" s="355"/>
      <c r="V598" s="355"/>
      <c r="W598" s="355"/>
      <c r="X598" s="355"/>
      <c r="Y598" s="355"/>
      <c r="Z598" s="355"/>
      <c r="AA598" s="355"/>
      <c r="AB598" s="355"/>
      <c r="AC598" s="355"/>
      <c r="AD598" s="355"/>
      <c r="AE598" s="355"/>
      <c r="AF598" s="355"/>
      <c r="AG598" s="355"/>
      <c r="AH598" s="355"/>
      <c r="AI598" s="355"/>
      <c r="AJ598" s="355"/>
      <c r="AK598" s="355"/>
      <c r="AL598" s="355"/>
      <c r="AM598" s="355"/>
      <c r="AN598" s="355"/>
      <c r="AO598" s="355"/>
      <c r="AP598" s="355"/>
      <c r="AQ598" s="355"/>
      <c r="AR598" s="355"/>
      <c r="AS598" s="355"/>
      <c r="AT598" s="355"/>
      <c r="AU598" s="355"/>
      <c r="AV598" s="355"/>
      <c r="AW598" s="355"/>
      <c r="AX598" s="355"/>
      <c r="AY598" s="355"/>
      <c r="AZ598" s="355"/>
      <c r="BA598" s="355"/>
      <c r="BB598" s="355"/>
      <c r="BC598" s="355"/>
      <c r="BD598" s="355"/>
      <c r="BE598" s="355"/>
      <c r="BF598" s="355"/>
      <c r="BG598" s="356"/>
    </row>
    <row r="599" spans="1:60" s="14" customFormat="1" ht="12"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c r="AL599" s="32"/>
      <c r="AM599" s="32"/>
      <c r="AN599" s="32"/>
      <c r="AO599" s="32"/>
      <c r="AP599" s="32"/>
      <c r="AQ599" s="32"/>
      <c r="AR599" s="32"/>
      <c r="AS599" s="32"/>
      <c r="AT599" s="32"/>
      <c r="AU599" s="32"/>
      <c r="AV599" s="32"/>
      <c r="AW599" s="32"/>
      <c r="AX599" s="32"/>
      <c r="AY599" s="32"/>
      <c r="AZ599" s="32"/>
      <c r="BA599" s="32"/>
      <c r="BB599" s="32"/>
      <c r="BC599" s="32"/>
      <c r="BD599" s="32"/>
      <c r="BE599" s="32"/>
      <c r="BF599" s="32"/>
      <c r="BG599" s="32"/>
    </row>
    <row r="600" spans="1:60" s="14" customFormat="1" ht="18" customHeight="1">
      <c r="A600" s="381" t="s">
        <v>198</v>
      </c>
      <c r="B600" s="382"/>
      <c r="C600" s="382"/>
      <c r="D600" s="382"/>
      <c r="E600" s="382"/>
      <c r="F600" s="382"/>
      <c r="G600" s="382"/>
      <c r="H600" s="382"/>
      <c r="I600" s="382"/>
      <c r="J600" s="382"/>
      <c r="K600" s="382"/>
      <c r="L600" s="382"/>
      <c r="M600" s="382"/>
      <c r="N600" s="382"/>
      <c r="O600" s="382"/>
      <c r="P600" s="382"/>
      <c r="Q600" s="382"/>
      <c r="R600" s="382"/>
      <c r="S600" s="382"/>
      <c r="T600" s="382"/>
      <c r="U600" s="382"/>
      <c r="V600" s="382"/>
      <c r="W600" s="382"/>
      <c r="X600" s="382"/>
      <c r="Y600" s="382"/>
      <c r="Z600" s="382"/>
      <c r="AA600" s="382"/>
      <c r="AB600" s="382"/>
      <c r="AC600" s="382"/>
      <c r="AD600" s="382"/>
      <c r="AE600" s="382"/>
      <c r="AF600" s="382"/>
      <c r="AG600" s="382"/>
      <c r="AH600" s="382"/>
      <c r="AI600" s="382"/>
      <c r="AJ600" s="382"/>
      <c r="AK600" s="382"/>
      <c r="AL600" s="382"/>
      <c r="AM600" s="382"/>
      <c r="AN600" s="382"/>
      <c r="AO600" s="382"/>
      <c r="AP600" s="382"/>
      <c r="AQ600" s="382"/>
      <c r="AR600" s="382"/>
      <c r="AS600" s="382"/>
      <c r="AT600" s="382"/>
      <c r="AU600" s="382"/>
      <c r="AV600" s="382"/>
      <c r="AW600" s="382"/>
      <c r="AX600" s="382"/>
      <c r="AY600" s="382"/>
      <c r="AZ600" s="382"/>
      <c r="BA600" s="382"/>
      <c r="BB600" s="382"/>
      <c r="BC600" s="382"/>
      <c r="BD600" s="382"/>
      <c r="BE600" s="382"/>
      <c r="BF600" s="382"/>
      <c r="BG600" s="383"/>
    </row>
    <row r="601" spans="1:60" s="14" customFormat="1" ht="6.95" customHeight="1">
      <c r="A601" s="59"/>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60"/>
      <c r="AZ601" s="60"/>
      <c r="BA601" s="60"/>
      <c r="BB601" s="60"/>
      <c r="BC601" s="60"/>
      <c r="BD601" s="60"/>
      <c r="BE601" s="60"/>
      <c r="BF601" s="60"/>
      <c r="BG601" s="61"/>
    </row>
    <row r="602" spans="1:60" s="14" customFormat="1" ht="8.1" customHeight="1">
      <c r="A602" s="330" t="s">
        <v>127</v>
      </c>
      <c r="B602" s="331"/>
      <c r="C602" s="331"/>
      <c r="D602" s="331"/>
      <c r="E602" s="331"/>
      <c r="F602" s="331"/>
      <c r="G602" s="335" t="s">
        <v>427</v>
      </c>
      <c r="H602" s="335"/>
      <c r="I602" s="335"/>
      <c r="J602" s="335"/>
      <c r="K602" s="335"/>
      <c r="L602" s="335"/>
      <c r="M602" s="335"/>
      <c r="N602" s="335"/>
      <c r="O602" s="335"/>
      <c r="P602" s="335"/>
      <c r="Q602" s="335"/>
      <c r="R602" s="335"/>
      <c r="S602" s="844">
        <v>4</v>
      </c>
      <c r="T602" s="844"/>
      <c r="U602" s="844"/>
      <c r="V602" s="332" t="s">
        <v>429</v>
      </c>
      <c r="W602" s="332"/>
      <c r="X602" s="332"/>
      <c r="Y602" s="332"/>
      <c r="Z602" s="332"/>
      <c r="AA602" s="332"/>
      <c r="AB602" s="332"/>
      <c r="AC602" s="332"/>
      <c r="AD602" s="332"/>
      <c r="AE602" s="332"/>
      <c r="AF602" s="332"/>
      <c r="AG602" s="332"/>
      <c r="AH602" s="332"/>
      <c r="AI602" s="332"/>
      <c r="AJ602" s="332"/>
      <c r="AK602" s="332"/>
      <c r="AL602" s="332"/>
      <c r="AM602" s="332"/>
      <c r="AN602" s="332"/>
      <c r="AO602" s="332"/>
      <c r="AP602" s="332"/>
      <c r="AQ602" s="332"/>
      <c r="AR602" s="332"/>
      <c r="AS602" s="332"/>
      <c r="AT602" s="332"/>
      <c r="AU602" s="332"/>
      <c r="AV602" s="332"/>
      <c r="AW602" s="332"/>
      <c r="AX602" s="332"/>
      <c r="AY602" s="332"/>
      <c r="AZ602" s="332"/>
      <c r="BA602" s="31"/>
      <c r="BB602" s="31"/>
      <c r="BC602" s="31"/>
      <c r="BD602" s="31"/>
      <c r="BE602" s="31"/>
      <c r="BF602" s="31"/>
      <c r="BG602" s="48"/>
    </row>
    <row r="603" spans="1:60" s="14" customFormat="1" ht="8.1" customHeight="1">
      <c r="A603" s="330"/>
      <c r="B603" s="331"/>
      <c r="C603" s="331"/>
      <c r="D603" s="331"/>
      <c r="E603" s="331"/>
      <c r="F603" s="331"/>
      <c r="G603" s="335"/>
      <c r="H603" s="335"/>
      <c r="I603" s="335"/>
      <c r="J603" s="335"/>
      <c r="K603" s="335"/>
      <c r="L603" s="335"/>
      <c r="M603" s="335"/>
      <c r="N603" s="335"/>
      <c r="O603" s="335"/>
      <c r="P603" s="335"/>
      <c r="Q603" s="335"/>
      <c r="R603" s="335"/>
      <c r="S603" s="844"/>
      <c r="T603" s="844"/>
      <c r="U603" s="844"/>
      <c r="V603" s="332"/>
      <c r="W603" s="332"/>
      <c r="X603" s="332"/>
      <c r="Y603" s="332"/>
      <c r="Z603" s="332"/>
      <c r="AA603" s="332"/>
      <c r="AB603" s="332"/>
      <c r="AC603" s="332"/>
      <c r="AD603" s="332"/>
      <c r="AE603" s="332"/>
      <c r="AF603" s="332"/>
      <c r="AG603" s="332"/>
      <c r="AH603" s="332"/>
      <c r="AI603" s="332"/>
      <c r="AJ603" s="332"/>
      <c r="AK603" s="332"/>
      <c r="AL603" s="332"/>
      <c r="AM603" s="332"/>
      <c r="AN603" s="332"/>
      <c r="AO603" s="332"/>
      <c r="AP603" s="332"/>
      <c r="AQ603" s="332"/>
      <c r="AR603" s="332"/>
      <c r="AS603" s="332"/>
      <c r="AT603" s="332"/>
      <c r="AU603" s="332"/>
      <c r="AV603" s="332"/>
      <c r="AW603" s="332"/>
      <c r="AX603" s="332"/>
      <c r="AY603" s="332"/>
      <c r="AZ603" s="332"/>
      <c r="BA603" s="31"/>
      <c r="BB603" s="31"/>
      <c r="BC603" s="31"/>
      <c r="BD603" s="31"/>
      <c r="BE603" s="31"/>
      <c r="BF603" s="31"/>
      <c r="BG603" s="48"/>
    </row>
    <row r="604" spans="1:60" s="14" customFormat="1" ht="8.1" customHeight="1">
      <c r="A604" s="54"/>
      <c r="B604" s="32"/>
      <c r="C604" s="32"/>
      <c r="D604" s="32"/>
      <c r="E604" s="32"/>
      <c r="F604" s="32"/>
      <c r="G604" s="335" t="s">
        <v>428</v>
      </c>
      <c r="H604" s="335"/>
      <c r="I604" s="335"/>
      <c r="J604" s="335"/>
      <c r="K604" s="335"/>
      <c r="L604" s="335"/>
      <c r="M604" s="335"/>
      <c r="N604" s="335"/>
      <c r="O604" s="335"/>
      <c r="P604" s="335"/>
      <c r="Q604" s="335"/>
      <c r="R604" s="335"/>
      <c r="S604" s="844">
        <v>4</v>
      </c>
      <c r="T604" s="844"/>
      <c r="U604" s="844"/>
      <c r="V604" s="845" t="s">
        <v>492</v>
      </c>
      <c r="W604" s="845"/>
      <c r="X604" s="845"/>
      <c r="Y604" s="845"/>
      <c r="Z604" s="845"/>
      <c r="AA604" s="845"/>
      <c r="AB604" s="845"/>
      <c r="AC604" s="845"/>
      <c r="AD604" s="845"/>
      <c r="AE604" s="845"/>
      <c r="AF604" s="845"/>
      <c r="AG604" s="845"/>
      <c r="AH604" s="845"/>
      <c r="AI604" s="845"/>
      <c r="AJ604" s="845"/>
      <c r="AK604" s="845"/>
      <c r="AL604" s="845"/>
      <c r="AM604" s="845"/>
      <c r="AN604" s="845"/>
      <c r="AO604" s="845"/>
      <c r="AP604" s="845"/>
      <c r="AQ604" s="845"/>
      <c r="AR604" s="845"/>
      <c r="AS604" s="845"/>
      <c r="AT604" s="845"/>
      <c r="AU604" s="845"/>
      <c r="AV604" s="845"/>
      <c r="AW604" s="845"/>
      <c r="AX604" s="845"/>
      <c r="AY604" s="845"/>
      <c r="AZ604" s="845"/>
      <c r="BA604" s="845"/>
      <c r="BB604" s="845"/>
      <c r="BC604" s="845"/>
      <c r="BD604" s="845"/>
      <c r="BE604" s="845"/>
      <c r="BF604" s="845"/>
      <c r="BG604" s="846"/>
    </row>
    <row r="605" spans="1:60" s="14" customFormat="1" ht="8.1" customHeight="1">
      <c r="A605" s="54"/>
      <c r="B605" s="32"/>
      <c r="C605" s="32"/>
      <c r="D605" s="32"/>
      <c r="E605" s="32"/>
      <c r="F605" s="32"/>
      <c r="G605" s="335"/>
      <c r="H605" s="335"/>
      <c r="I605" s="335"/>
      <c r="J605" s="335"/>
      <c r="K605" s="335"/>
      <c r="L605" s="335"/>
      <c r="M605" s="335"/>
      <c r="N605" s="335"/>
      <c r="O605" s="335"/>
      <c r="P605" s="335"/>
      <c r="Q605" s="335"/>
      <c r="R605" s="335"/>
      <c r="S605" s="844"/>
      <c r="T605" s="844"/>
      <c r="U605" s="844"/>
      <c r="V605" s="845"/>
      <c r="W605" s="845"/>
      <c r="X605" s="845"/>
      <c r="Y605" s="845"/>
      <c r="Z605" s="845"/>
      <c r="AA605" s="845"/>
      <c r="AB605" s="845"/>
      <c r="AC605" s="845"/>
      <c r="AD605" s="845"/>
      <c r="AE605" s="845"/>
      <c r="AF605" s="845"/>
      <c r="AG605" s="845"/>
      <c r="AH605" s="845"/>
      <c r="AI605" s="845"/>
      <c r="AJ605" s="845"/>
      <c r="AK605" s="845"/>
      <c r="AL605" s="845"/>
      <c r="AM605" s="845"/>
      <c r="AN605" s="845"/>
      <c r="AO605" s="845"/>
      <c r="AP605" s="845"/>
      <c r="AQ605" s="845"/>
      <c r="AR605" s="845"/>
      <c r="AS605" s="845"/>
      <c r="AT605" s="845"/>
      <c r="AU605" s="845"/>
      <c r="AV605" s="845"/>
      <c r="AW605" s="845"/>
      <c r="AX605" s="845"/>
      <c r="AY605" s="845"/>
      <c r="AZ605" s="845"/>
      <c r="BA605" s="845"/>
      <c r="BB605" s="845"/>
      <c r="BC605" s="845"/>
      <c r="BD605" s="845"/>
      <c r="BE605" s="845"/>
      <c r="BF605" s="845"/>
      <c r="BG605" s="846"/>
    </row>
    <row r="606" spans="1:60" s="14" customFormat="1" ht="8.1" customHeight="1">
      <c r="A606" s="54"/>
      <c r="B606" s="32"/>
      <c r="C606" s="32"/>
      <c r="D606" s="32"/>
      <c r="E606" s="32"/>
      <c r="F606" s="32"/>
      <c r="G606" s="55"/>
      <c r="H606" s="55"/>
      <c r="I606" s="55"/>
      <c r="J606" s="55"/>
      <c r="K606" s="55"/>
      <c r="L606" s="55"/>
      <c r="M606" s="55"/>
      <c r="N606" s="55"/>
      <c r="O606" s="55"/>
      <c r="P606" s="55"/>
      <c r="Q606" s="55"/>
      <c r="R606" s="55"/>
      <c r="S606" s="55"/>
      <c r="T606" s="55"/>
      <c r="U606" s="55"/>
      <c r="V606" s="55"/>
      <c r="W606" s="55"/>
      <c r="X606" s="31"/>
      <c r="Y606" s="55"/>
      <c r="Z606" s="55"/>
      <c r="AA606" s="55"/>
      <c r="AB606" s="55"/>
      <c r="AC606" s="55"/>
      <c r="AD606" s="55"/>
      <c r="AE606" s="55"/>
      <c r="AF606" s="55"/>
      <c r="AG606" s="55"/>
      <c r="AH606" s="55"/>
      <c r="AI606" s="55"/>
      <c r="AJ606" s="55"/>
      <c r="AK606" s="55"/>
      <c r="AL606" s="55"/>
      <c r="AM606" s="55"/>
      <c r="AN606" s="55"/>
      <c r="AO606" s="55"/>
      <c r="AP606" s="55"/>
      <c r="AQ606" s="55"/>
      <c r="AR606" s="55"/>
      <c r="AS606" s="55"/>
      <c r="AT606" s="55"/>
      <c r="AU606" s="55"/>
      <c r="AV606" s="55"/>
      <c r="AW606" s="55"/>
      <c r="AX606" s="55"/>
      <c r="AY606" s="55"/>
      <c r="AZ606" s="55"/>
      <c r="BA606" s="55"/>
      <c r="BB606" s="55"/>
      <c r="BC606" s="55"/>
      <c r="BD606" s="55"/>
      <c r="BE606" s="55"/>
      <c r="BF606" s="55"/>
      <c r="BG606" s="56"/>
      <c r="BH606" s="32"/>
    </row>
    <row r="607" spans="1:60" s="14" customFormat="1" ht="8.1" customHeight="1">
      <c r="A607" s="54"/>
      <c r="B607" s="32"/>
      <c r="C607" s="32"/>
      <c r="D607" s="32"/>
      <c r="E607" s="32"/>
      <c r="F607" s="32"/>
      <c r="G607" s="331" t="s">
        <v>385</v>
      </c>
      <c r="H607" s="331"/>
      <c r="I607" s="331"/>
      <c r="J607" s="331"/>
      <c r="K607" s="331"/>
      <c r="L607" s="331"/>
      <c r="M607" s="331"/>
      <c r="N607" s="331"/>
      <c r="O607" s="331"/>
      <c r="P607" s="331"/>
      <c r="Q607" s="331"/>
      <c r="R607" s="331"/>
      <c r="S607" s="331"/>
      <c r="T607" s="331"/>
      <c r="U607" s="331"/>
      <c r="V607" s="331"/>
      <c r="W607" s="331"/>
      <c r="X607" s="331"/>
      <c r="Y607" s="331"/>
      <c r="Z607" s="331"/>
      <c r="AA607" s="331"/>
      <c r="AB607" s="331"/>
      <c r="AC607" s="331"/>
      <c r="AD607" s="331"/>
      <c r="AE607" s="331"/>
      <c r="AF607" s="331"/>
      <c r="AG607" s="331"/>
      <c r="AH607" s="331"/>
      <c r="AI607" s="331"/>
      <c r="AJ607" s="331"/>
      <c r="AK607" s="331"/>
      <c r="AL607" s="331"/>
      <c r="AM607" s="331"/>
      <c r="AN607" s="331"/>
      <c r="AO607" s="331"/>
      <c r="AP607" s="331"/>
      <c r="AQ607" s="331"/>
      <c r="AR607" s="331"/>
      <c r="AS607" s="331"/>
      <c r="AT607" s="331"/>
      <c r="AU607" s="331"/>
      <c r="AV607" s="331"/>
      <c r="AW607" s="331"/>
      <c r="AX607" s="331"/>
      <c r="AY607" s="331"/>
      <c r="AZ607" s="331"/>
      <c r="BA607" s="331"/>
      <c r="BB607" s="331"/>
      <c r="BC607" s="331"/>
      <c r="BD607" s="331"/>
      <c r="BE607" s="331"/>
      <c r="BF607" s="331"/>
      <c r="BG607" s="378"/>
    </row>
    <row r="608" spans="1:60" s="14" customFormat="1" ht="12" customHeight="1">
      <c r="A608" s="49"/>
      <c r="B608" s="50"/>
      <c r="C608" s="50"/>
      <c r="D608" s="50"/>
      <c r="E608" s="50"/>
      <c r="F608" s="50"/>
      <c r="G608" s="379"/>
      <c r="H608" s="379"/>
      <c r="I608" s="379"/>
      <c r="J608" s="379"/>
      <c r="K608" s="379"/>
      <c r="L608" s="379"/>
      <c r="M608" s="379"/>
      <c r="N608" s="379"/>
      <c r="O608" s="379"/>
      <c r="P608" s="379"/>
      <c r="Q608" s="379"/>
      <c r="R608" s="379"/>
      <c r="S608" s="379"/>
      <c r="T608" s="379"/>
      <c r="U608" s="379"/>
      <c r="V608" s="379"/>
      <c r="W608" s="379"/>
      <c r="X608" s="379"/>
      <c r="Y608" s="379"/>
      <c r="Z608" s="379"/>
      <c r="AA608" s="379"/>
      <c r="AB608" s="379"/>
      <c r="AC608" s="379"/>
      <c r="AD608" s="379"/>
      <c r="AE608" s="379"/>
      <c r="AF608" s="379"/>
      <c r="AG608" s="379"/>
      <c r="AH608" s="379"/>
      <c r="AI608" s="379"/>
      <c r="AJ608" s="379"/>
      <c r="AK608" s="379"/>
      <c r="AL608" s="379"/>
      <c r="AM608" s="379"/>
      <c r="AN608" s="379"/>
      <c r="AO608" s="379"/>
      <c r="AP608" s="379"/>
      <c r="AQ608" s="379"/>
      <c r="AR608" s="379"/>
      <c r="AS608" s="379"/>
      <c r="AT608" s="379"/>
      <c r="AU608" s="379"/>
      <c r="AV608" s="379"/>
      <c r="AW608" s="379"/>
      <c r="AX608" s="379"/>
      <c r="AY608" s="379"/>
      <c r="AZ608" s="379"/>
      <c r="BA608" s="379"/>
      <c r="BB608" s="379"/>
      <c r="BC608" s="379"/>
      <c r="BD608" s="379"/>
      <c r="BE608" s="379"/>
      <c r="BF608" s="379"/>
      <c r="BG608" s="380"/>
    </row>
    <row r="609" spans="1:59" s="14" customFormat="1" ht="8.1"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c r="AL609" s="32"/>
      <c r="AM609" s="32"/>
      <c r="AN609" s="32"/>
      <c r="AO609" s="32"/>
      <c r="AP609" s="32"/>
      <c r="AQ609" s="32"/>
      <c r="AR609" s="32"/>
      <c r="AS609" s="32"/>
      <c r="AT609" s="32"/>
      <c r="AU609" s="32"/>
      <c r="AV609" s="32"/>
      <c r="AW609" s="32"/>
      <c r="AX609" s="32"/>
      <c r="AY609" s="32"/>
      <c r="AZ609" s="32"/>
      <c r="BA609" s="32"/>
      <c r="BB609" s="32"/>
      <c r="BC609" s="32"/>
      <c r="BD609" s="32"/>
      <c r="BE609" s="32"/>
      <c r="BF609" s="32"/>
      <c r="BG609" s="32"/>
    </row>
    <row r="610" spans="1:59" s="14" customFormat="1" ht="18" customHeight="1">
      <c r="A610" s="381" t="s">
        <v>163</v>
      </c>
      <c r="B610" s="382"/>
      <c r="C610" s="382"/>
      <c r="D610" s="382"/>
      <c r="E610" s="382"/>
      <c r="F610" s="382"/>
      <c r="G610" s="382"/>
      <c r="H610" s="382"/>
      <c r="I610" s="382"/>
      <c r="J610" s="382"/>
      <c r="K610" s="382"/>
      <c r="L610" s="382"/>
      <c r="M610" s="382"/>
      <c r="N610" s="382"/>
      <c r="O610" s="382"/>
      <c r="P610" s="382"/>
      <c r="Q610" s="382"/>
      <c r="R610" s="382"/>
      <c r="S610" s="382"/>
      <c r="T610" s="382"/>
      <c r="U610" s="382"/>
      <c r="V610" s="382"/>
      <c r="W610" s="382"/>
      <c r="X610" s="382"/>
      <c r="Y610" s="382"/>
      <c r="Z610" s="382"/>
      <c r="AA610" s="382"/>
      <c r="AB610" s="382"/>
      <c r="AC610" s="382"/>
      <c r="AD610" s="382"/>
      <c r="AE610" s="382"/>
      <c r="AF610" s="382"/>
      <c r="AG610" s="382"/>
      <c r="AH610" s="382"/>
      <c r="AI610" s="382"/>
      <c r="AJ610" s="382"/>
      <c r="AK610" s="382"/>
      <c r="AL610" s="382"/>
      <c r="AM610" s="382"/>
      <c r="AN610" s="382"/>
      <c r="AO610" s="382"/>
      <c r="AP610" s="382"/>
      <c r="AQ610" s="382"/>
      <c r="AR610" s="382"/>
      <c r="AS610" s="382"/>
      <c r="AT610" s="382"/>
      <c r="AU610" s="382"/>
      <c r="AV610" s="382"/>
      <c r="AW610" s="382"/>
      <c r="AX610" s="382"/>
      <c r="AY610" s="382"/>
      <c r="AZ610" s="382"/>
      <c r="BA610" s="382"/>
      <c r="BB610" s="382"/>
      <c r="BC610" s="382"/>
      <c r="BD610" s="382"/>
      <c r="BE610" s="382"/>
      <c r="BF610" s="382"/>
      <c r="BG610" s="383"/>
    </row>
    <row r="611" spans="1:59" s="14" customFormat="1" ht="8.1" customHeight="1">
      <c r="A611" s="59"/>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c r="AC611" s="60"/>
      <c r="AD611" s="60"/>
      <c r="AE611" s="60"/>
      <c r="AF611" s="60"/>
      <c r="AG611" s="60"/>
      <c r="AH611" s="60"/>
      <c r="AI611" s="60"/>
      <c r="AJ611" s="60"/>
      <c r="AK611" s="60"/>
      <c r="AL611" s="60"/>
      <c r="AM611" s="60"/>
      <c r="AN611" s="60"/>
      <c r="AO611" s="60"/>
      <c r="AP611" s="60"/>
      <c r="AQ611" s="60"/>
      <c r="AR611" s="60"/>
      <c r="AS611" s="60"/>
      <c r="AT611" s="60"/>
      <c r="AU611" s="60"/>
      <c r="AV611" s="60"/>
      <c r="AW611" s="60"/>
      <c r="AX611" s="60"/>
      <c r="AY611" s="60"/>
      <c r="AZ611" s="60"/>
      <c r="BA611" s="60"/>
      <c r="BB611" s="60"/>
      <c r="BC611" s="60"/>
      <c r="BD611" s="60"/>
      <c r="BE611" s="60"/>
      <c r="BF611" s="60"/>
      <c r="BG611" s="61"/>
    </row>
    <row r="612" spans="1:59" s="14" customFormat="1" ht="8.1" customHeight="1">
      <c r="A612" s="330" t="s">
        <v>126</v>
      </c>
      <c r="B612" s="331"/>
      <c r="C612" s="331"/>
      <c r="D612" s="331"/>
      <c r="E612" s="331"/>
      <c r="F612" s="331"/>
      <c r="G612" s="332" t="s">
        <v>199</v>
      </c>
      <c r="H612" s="332"/>
      <c r="I612" s="332"/>
      <c r="J612" s="332"/>
      <c r="K612" s="332"/>
      <c r="L612" s="332"/>
      <c r="M612" s="332"/>
      <c r="N612" s="332"/>
      <c r="O612" s="332"/>
      <c r="P612" s="332"/>
      <c r="Q612" s="332"/>
      <c r="R612" s="332"/>
      <c r="S612" s="332"/>
      <c r="T612" s="332"/>
      <c r="U612" s="332"/>
      <c r="V612" s="332"/>
      <c r="W612" s="332"/>
      <c r="X612" s="332"/>
      <c r="Y612" s="332"/>
      <c r="Z612" s="332"/>
      <c r="AA612" s="332"/>
      <c r="AB612" s="332"/>
      <c r="AC612" s="332"/>
      <c r="AD612" s="332"/>
      <c r="AE612" s="332"/>
      <c r="AF612" s="332"/>
      <c r="AG612" s="332"/>
      <c r="AH612" s="332"/>
      <c r="AI612" s="332"/>
      <c r="AJ612" s="332"/>
      <c r="AK612" s="332"/>
      <c r="AL612" s="332"/>
      <c r="AM612" s="332"/>
      <c r="AN612" s="332"/>
      <c r="AO612" s="332"/>
      <c r="AP612" s="332"/>
      <c r="AQ612" s="332"/>
      <c r="AR612" s="332"/>
      <c r="AS612" s="332"/>
      <c r="AT612" s="332"/>
      <c r="AU612" s="332"/>
      <c r="AV612" s="332"/>
      <c r="AW612" s="332"/>
      <c r="AX612" s="332"/>
      <c r="AY612" s="332"/>
      <c r="AZ612" s="332"/>
      <c r="BA612" s="332"/>
      <c r="BB612" s="332"/>
      <c r="BC612" s="332"/>
      <c r="BD612" s="332"/>
      <c r="BE612" s="332"/>
      <c r="BF612" s="332"/>
      <c r="BG612" s="333"/>
    </row>
    <row r="613" spans="1:59" s="14" customFormat="1" ht="8.1" customHeight="1">
      <c r="A613" s="330"/>
      <c r="B613" s="331"/>
      <c r="C613" s="331"/>
      <c r="D613" s="331"/>
      <c r="E613" s="331"/>
      <c r="F613" s="331"/>
      <c r="G613" s="332"/>
      <c r="H613" s="332"/>
      <c r="I613" s="332"/>
      <c r="J613" s="332"/>
      <c r="K613" s="332"/>
      <c r="L613" s="332"/>
      <c r="M613" s="332"/>
      <c r="N613" s="332"/>
      <c r="O613" s="332"/>
      <c r="P613" s="332"/>
      <c r="Q613" s="332"/>
      <c r="R613" s="332"/>
      <c r="S613" s="332"/>
      <c r="T613" s="332"/>
      <c r="U613" s="332"/>
      <c r="V613" s="332"/>
      <c r="W613" s="332"/>
      <c r="X613" s="332"/>
      <c r="Y613" s="332"/>
      <c r="Z613" s="332"/>
      <c r="AA613" s="332"/>
      <c r="AB613" s="332"/>
      <c r="AC613" s="332"/>
      <c r="AD613" s="332"/>
      <c r="AE613" s="332"/>
      <c r="AF613" s="332"/>
      <c r="AG613" s="332"/>
      <c r="AH613" s="332"/>
      <c r="AI613" s="332"/>
      <c r="AJ613" s="332"/>
      <c r="AK613" s="332"/>
      <c r="AL613" s="332"/>
      <c r="AM613" s="332"/>
      <c r="AN613" s="332"/>
      <c r="AO613" s="332"/>
      <c r="AP613" s="332"/>
      <c r="AQ613" s="332"/>
      <c r="AR613" s="332"/>
      <c r="AS613" s="332"/>
      <c r="AT613" s="332"/>
      <c r="AU613" s="332"/>
      <c r="AV613" s="332"/>
      <c r="AW613" s="332"/>
      <c r="AX613" s="332"/>
      <c r="AY613" s="332"/>
      <c r="AZ613" s="332"/>
      <c r="BA613" s="332"/>
      <c r="BB613" s="332"/>
      <c r="BC613" s="332"/>
      <c r="BD613" s="332"/>
      <c r="BE613" s="332"/>
      <c r="BF613" s="332"/>
      <c r="BG613" s="333"/>
    </row>
    <row r="614" spans="1:59" s="14" customFormat="1" ht="8.1" customHeight="1">
      <c r="A614" s="54"/>
      <c r="B614" s="32"/>
      <c r="C614" s="32"/>
      <c r="D614" s="32"/>
      <c r="E614" s="32"/>
      <c r="F614" s="32"/>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c r="BF614" s="31"/>
      <c r="BG614" s="48"/>
    </row>
    <row r="615" spans="1:59" s="14" customFormat="1" ht="18" customHeight="1">
      <c r="A615" s="366" t="s">
        <v>127</v>
      </c>
      <c r="B615" s="367"/>
      <c r="C615" s="367"/>
      <c r="D615" s="367"/>
      <c r="E615" s="367"/>
      <c r="F615" s="367"/>
      <c r="G615" s="455" t="s">
        <v>200</v>
      </c>
      <c r="H615" s="455"/>
      <c r="I615" s="455"/>
      <c r="J615" s="455"/>
      <c r="K615" s="455"/>
      <c r="L615" s="455"/>
      <c r="M615" s="455"/>
      <c r="N615" s="455"/>
      <c r="O615" s="455"/>
      <c r="P615" s="455"/>
      <c r="Q615" s="455"/>
      <c r="R615" s="455"/>
      <c r="S615" s="455"/>
      <c r="T615" s="455"/>
      <c r="U615" s="455"/>
      <c r="V615" s="455"/>
      <c r="W615" s="455"/>
      <c r="X615" s="455"/>
      <c r="Y615" s="455"/>
      <c r="Z615" s="455"/>
      <c r="AA615" s="455"/>
      <c r="AB615" s="455"/>
      <c r="AC615" s="455"/>
      <c r="AD615" s="455"/>
      <c r="AE615" s="455"/>
      <c r="AF615" s="455"/>
      <c r="AG615" s="455"/>
      <c r="AH615" s="455"/>
      <c r="AI615" s="455"/>
      <c r="AJ615" s="455"/>
      <c r="AK615" s="455"/>
      <c r="AL615" s="455"/>
      <c r="AM615" s="455"/>
      <c r="AN615" s="455"/>
      <c r="AO615" s="455"/>
      <c r="AP615" s="455"/>
      <c r="AQ615" s="455"/>
      <c r="AR615" s="455"/>
      <c r="AS615" s="455"/>
      <c r="AT615" s="455"/>
      <c r="AU615" s="455"/>
      <c r="AV615" s="455"/>
      <c r="AW615" s="455"/>
      <c r="AX615" s="455"/>
      <c r="AY615" s="455"/>
      <c r="AZ615" s="455"/>
      <c r="BA615" s="455"/>
      <c r="BB615" s="455"/>
      <c r="BC615" s="455"/>
      <c r="BD615" s="455"/>
      <c r="BE615" s="455"/>
      <c r="BF615" s="455"/>
      <c r="BG615" s="465"/>
    </row>
    <row r="616" spans="1:59" s="14" customFormat="1" ht="14.25" customHeight="1">
      <c r="A616" s="384"/>
      <c r="B616" s="385"/>
      <c r="C616" s="385"/>
      <c r="D616" s="385"/>
      <c r="E616" s="385"/>
      <c r="F616" s="385"/>
      <c r="G616" s="849"/>
      <c r="H616" s="849"/>
      <c r="I616" s="849"/>
      <c r="J616" s="849"/>
      <c r="K616" s="849"/>
      <c r="L616" s="849"/>
      <c r="M616" s="849"/>
      <c r="N616" s="849"/>
      <c r="O616" s="849"/>
      <c r="P616" s="849"/>
      <c r="Q616" s="849"/>
      <c r="R616" s="849"/>
      <c r="S616" s="849"/>
      <c r="T616" s="849"/>
      <c r="U616" s="849"/>
      <c r="V616" s="849"/>
      <c r="W616" s="849"/>
      <c r="X616" s="849"/>
      <c r="Y616" s="849"/>
      <c r="Z616" s="849"/>
      <c r="AA616" s="849"/>
      <c r="AB616" s="849"/>
      <c r="AC616" s="849"/>
      <c r="AD616" s="849"/>
      <c r="AE616" s="849"/>
      <c r="AF616" s="849"/>
      <c r="AG616" s="849"/>
      <c r="AH616" s="849"/>
      <c r="AI616" s="849"/>
      <c r="AJ616" s="849"/>
      <c r="AK616" s="849"/>
      <c r="AL616" s="849"/>
      <c r="AM616" s="849"/>
      <c r="AN616" s="849"/>
      <c r="AO616" s="849"/>
      <c r="AP616" s="849"/>
      <c r="AQ616" s="849"/>
      <c r="AR616" s="849"/>
      <c r="AS616" s="849"/>
      <c r="AT616" s="849"/>
      <c r="AU616" s="849"/>
      <c r="AV616" s="849"/>
      <c r="AW616" s="849"/>
      <c r="AX616" s="849"/>
      <c r="AY616" s="849"/>
      <c r="AZ616" s="849"/>
      <c r="BA616" s="849"/>
      <c r="BB616" s="849"/>
      <c r="BC616" s="849"/>
      <c r="BD616" s="849"/>
      <c r="BE616" s="849"/>
      <c r="BF616" s="849"/>
      <c r="BG616" s="850"/>
    </row>
    <row r="617" spans="1:59" s="14" customFormat="1" ht="12"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118"/>
      <c r="AA617" s="118"/>
      <c r="AB617" s="118"/>
      <c r="AC617" s="118"/>
      <c r="AD617" s="118"/>
      <c r="AE617" s="118"/>
      <c r="AF617" s="118"/>
      <c r="AG617" s="118"/>
      <c r="AH617" s="118"/>
      <c r="AI617" s="118"/>
      <c r="AJ617" s="118"/>
      <c r="AK617" s="118"/>
      <c r="AL617" s="118"/>
      <c r="AM617" s="118"/>
      <c r="AN617" s="118"/>
      <c r="AO617" s="118"/>
      <c r="AP617" s="118"/>
      <c r="AQ617" s="118"/>
      <c r="AR617" s="118"/>
      <c r="AS617" s="118"/>
      <c r="AT617" s="118"/>
      <c r="AU617" s="118"/>
      <c r="AV617" s="118"/>
      <c r="AW617" s="118"/>
      <c r="AX617" s="118"/>
      <c r="AY617" s="118"/>
      <c r="AZ617" s="118"/>
      <c r="BA617" s="118"/>
      <c r="BB617" s="118"/>
      <c r="BC617" s="118"/>
      <c r="BD617" s="118"/>
      <c r="BE617" s="118"/>
      <c r="BF617" s="118"/>
      <c r="BG617" s="118"/>
    </row>
    <row r="618" spans="1:59" s="14" customFormat="1" ht="18" customHeight="1">
      <c r="A618" s="381" t="s">
        <v>171</v>
      </c>
      <c r="B618" s="382"/>
      <c r="C618" s="382"/>
      <c r="D618" s="382"/>
      <c r="E618" s="382"/>
      <c r="F618" s="382"/>
      <c r="G618" s="382"/>
      <c r="H618" s="382"/>
      <c r="I618" s="382"/>
      <c r="J618" s="382"/>
      <c r="K618" s="382"/>
      <c r="L618" s="382"/>
      <c r="M618" s="382"/>
      <c r="N618" s="382"/>
      <c r="O618" s="382"/>
      <c r="P618" s="382"/>
      <c r="Q618" s="382"/>
      <c r="R618" s="382"/>
      <c r="S618" s="382"/>
      <c r="T618" s="382"/>
      <c r="U618" s="382"/>
      <c r="V618" s="382"/>
      <c r="W618" s="382"/>
      <c r="X618" s="382"/>
      <c r="Y618" s="382"/>
      <c r="Z618" s="382"/>
      <c r="AA618" s="382"/>
      <c r="AB618" s="382"/>
      <c r="AC618" s="382"/>
      <c r="AD618" s="382"/>
      <c r="AE618" s="382"/>
      <c r="AF618" s="382"/>
      <c r="AG618" s="382"/>
      <c r="AH618" s="382"/>
      <c r="AI618" s="382"/>
      <c r="AJ618" s="382"/>
      <c r="AK618" s="382"/>
      <c r="AL618" s="382"/>
      <c r="AM618" s="382"/>
      <c r="AN618" s="382"/>
      <c r="AO618" s="382"/>
      <c r="AP618" s="382"/>
      <c r="AQ618" s="382"/>
      <c r="AR618" s="382"/>
      <c r="AS618" s="382"/>
      <c r="AT618" s="382"/>
      <c r="AU618" s="382"/>
      <c r="AV618" s="382"/>
      <c r="AW618" s="382"/>
      <c r="AX618" s="382"/>
      <c r="AY618" s="382"/>
      <c r="AZ618" s="382"/>
      <c r="BA618" s="382"/>
      <c r="BB618" s="382"/>
      <c r="BC618" s="382"/>
      <c r="BD618" s="382"/>
      <c r="BE618" s="382"/>
      <c r="BF618" s="382"/>
      <c r="BG618" s="383"/>
    </row>
    <row r="619" spans="1:59" s="14" customFormat="1" ht="8.1" customHeight="1">
      <c r="A619" s="59"/>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c r="AD619" s="60"/>
      <c r="AE619" s="60"/>
      <c r="AF619" s="60"/>
      <c r="AG619" s="60"/>
      <c r="AH619" s="60"/>
      <c r="AI619" s="60"/>
      <c r="AJ619" s="60"/>
      <c r="AK619" s="60"/>
      <c r="AL619" s="60"/>
      <c r="AM619" s="60"/>
      <c r="AN619" s="60"/>
      <c r="AO619" s="60"/>
      <c r="AP619" s="60"/>
      <c r="AQ619" s="60"/>
      <c r="AR619" s="60"/>
      <c r="AS619" s="60"/>
      <c r="AT619" s="60"/>
      <c r="AU619" s="60"/>
      <c r="AV619" s="60"/>
      <c r="AW619" s="60"/>
      <c r="AX619" s="60"/>
      <c r="AY619" s="60"/>
      <c r="AZ619" s="60"/>
      <c r="BA619" s="60"/>
      <c r="BB619" s="60"/>
      <c r="BC619" s="60"/>
      <c r="BD619" s="60"/>
      <c r="BE619" s="60"/>
      <c r="BF619" s="60"/>
      <c r="BG619" s="61"/>
    </row>
    <row r="620" spans="1:59" s="14" customFormat="1" ht="15.75" customHeight="1">
      <c r="A620" s="366" t="s">
        <v>126</v>
      </c>
      <c r="B620" s="367"/>
      <c r="C620" s="367"/>
      <c r="D620" s="367"/>
      <c r="E620" s="367"/>
      <c r="F620" s="367"/>
      <c r="G620" s="455" t="s">
        <v>495</v>
      </c>
      <c r="H620" s="455"/>
      <c r="I620" s="455"/>
      <c r="J620" s="455"/>
      <c r="K620" s="455"/>
      <c r="L620" s="455"/>
      <c r="M620" s="455"/>
      <c r="N620" s="455"/>
      <c r="O620" s="455"/>
      <c r="P620" s="455"/>
      <c r="Q620" s="455"/>
      <c r="R620" s="455"/>
      <c r="S620" s="455"/>
      <c r="T620" s="455"/>
      <c r="U620" s="455"/>
      <c r="V620" s="455"/>
      <c r="W620" s="455"/>
      <c r="X620" s="455"/>
      <c r="Y620" s="455"/>
      <c r="Z620" s="455"/>
      <c r="AA620" s="455"/>
      <c r="AB620" s="455"/>
      <c r="AC620" s="455"/>
      <c r="AD620" s="455"/>
      <c r="AE620" s="455"/>
      <c r="AF620" s="455"/>
      <c r="AG620" s="455"/>
      <c r="AH620" s="455"/>
      <c r="AI620" s="455"/>
      <c r="AJ620" s="455"/>
      <c r="AK620" s="455"/>
      <c r="AL620" s="455"/>
      <c r="AM620" s="455"/>
      <c r="AN620" s="455"/>
      <c r="AO620" s="455"/>
      <c r="AP620" s="455"/>
      <c r="AQ620" s="455"/>
      <c r="AR620" s="455"/>
      <c r="AS620" s="455"/>
      <c r="AT620" s="455"/>
      <c r="AU620" s="455"/>
      <c r="AV620" s="455"/>
      <c r="AW620" s="455"/>
      <c r="AX620" s="455"/>
      <c r="AY620" s="455"/>
      <c r="AZ620" s="455"/>
      <c r="BA620" s="455"/>
      <c r="BB620" s="455"/>
      <c r="BC620" s="455"/>
      <c r="BD620" s="455"/>
      <c r="BE620" s="455"/>
      <c r="BF620" s="455"/>
      <c r="BG620" s="465"/>
    </row>
    <row r="621" spans="1:59" s="14" customFormat="1" ht="15.75" customHeight="1">
      <c r="A621" s="366"/>
      <c r="B621" s="367"/>
      <c r="C621" s="367"/>
      <c r="D621" s="367"/>
      <c r="E621" s="367"/>
      <c r="F621" s="367"/>
      <c r="G621" s="455"/>
      <c r="H621" s="455"/>
      <c r="I621" s="455"/>
      <c r="J621" s="455"/>
      <c r="K621" s="455"/>
      <c r="L621" s="455"/>
      <c r="M621" s="455"/>
      <c r="N621" s="455"/>
      <c r="O621" s="455"/>
      <c r="P621" s="455"/>
      <c r="Q621" s="455"/>
      <c r="R621" s="455"/>
      <c r="S621" s="455"/>
      <c r="T621" s="455"/>
      <c r="U621" s="455"/>
      <c r="V621" s="455"/>
      <c r="W621" s="455"/>
      <c r="X621" s="455"/>
      <c r="Y621" s="455"/>
      <c r="Z621" s="455"/>
      <c r="AA621" s="455"/>
      <c r="AB621" s="455"/>
      <c r="AC621" s="455"/>
      <c r="AD621" s="455"/>
      <c r="AE621" s="455"/>
      <c r="AF621" s="455"/>
      <c r="AG621" s="455"/>
      <c r="AH621" s="455"/>
      <c r="AI621" s="455"/>
      <c r="AJ621" s="455"/>
      <c r="AK621" s="455"/>
      <c r="AL621" s="455"/>
      <c r="AM621" s="455"/>
      <c r="AN621" s="455"/>
      <c r="AO621" s="455"/>
      <c r="AP621" s="455"/>
      <c r="AQ621" s="455"/>
      <c r="AR621" s="455"/>
      <c r="AS621" s="455"/>
      <c r="AT621" s="455"/>
      <c r="AU621" s="455"/>
      <c r="AV621" s="455"/>
      <c r="AW621" s="455"/>
      <c r="AX621" s="455"/>
      <c r="AY621" s="455"/>
      <c r="AZ621" s="455"/>
      <c r="BA621" s="455"/>
      <c r="BB621" s="455"/>
      <c r="BC621" s="455"/>
      <c r="BD621" s="455"/>
      <c r="BE621" s="455"/>
      <c r="BF621" s="455"/>
      <c r="BG621" s="465"/>
    </row>
    <row r="622" spans="1:59" s="14" customFormat="1" ht="8.1" customHeight="1">
      <c r="A622" s="54"/>
      <c r="B622" s="32"/>
      <c r="C622" s="32"/>
      <c r="D622" s="32"/>
      <c r="E622" s="32"/>
      <c r="F622" s="32"/>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c r="BF622" s="31"/>
      <c r="BG622" s="48"/>
    </row>
    <row r="623" spans="1:59" s="14" customFormat="1" ht="8.1" customHeight="1">
      <c r="A623" s="366" t="s">
        <v>127</v>
      </c>
      <c r="B623" s="367"/>
      <c r="C623" s="367"/>
      <c r="D623" s="367"/>
      <c r="E623" s="367"/>
      <c r="F623" s="367"/>
      <c r="G623" s="386" t="s">
        <v>523</v>
      </c>
      <c r="H623" s="386"/>
      <c r="I623" s="386"/>
      <c r="J623" s="386"/>
      <c r="K623" s="386"/>
      <c r="L623" s="386"/>
      <c r="M623" s="386"/>
      <c r="N623" s="386"/>
      <c r="O623" s="386"/>
      <c r="P623" s="386"/>
      <c r="Q623" s="386"/>
      <c r="R623" s="386"/>
      <c r="S623" s="386"/>
      <c r="T623" s="386"/>
      <c r="U623" s="386"/>
      <c r="V623" s="386"/>
      <c r="W623" s="386"/>
      <c r="X623" s="386"/>
      <c r="Y623" s="386"/>
      <c r="Z623" s="386"/>
      <c r="AA623" s="386"/>
      <c r="AB623" s="386"/>
      <c r="AC623" s="386"/>
      <c r="AD623" s="386"/>
      <c r="AE623" s="386"/>
      <c r="AF623" s="386"/>
      <c r="AG623" s="386"/>
      <c r="AH623" s="386"/>
      <c r="AI623" s="386"/>
      <c r="AJ623" s="386"/>
      <c r="AK623" s="386"/>
      <c r="AL623" s="386"/>
      <c r="AM623" s="386"/>
      <c r="AN623" s="386"/>
      <c r="AO623" s="386"/>
      <c r="AP623" s="386"/>
      <c r="AQ623" s="386"/>
      <c r="AR623" s="386"/>
      <c r="AS623" s="386"/>
      <c r="AT623" s="386"/>
      <c r="AU623" s="386"/>
      <c r="AV623" s="386"/>
      <c r="AW623" s="386"/>
      <c r="AX623" s="386"/>
      <c r="AY623" s="386"/>
      <c r="AZ623" s="386"/>
      <c r="BA623" s="386"/>
      <c r="BB623" s="386"/>
      <c r="BC623" s="386"/>
      <c r="BD623" s="386"/>
      <c r="BE623" s="386"/>
      <c r="BF623" s="386"/>
      <c r="BG623" s="387"/>
    </row>
    <row r="624" spans="1:59" s="14" customFormat="1" ht="24.75" customHeight="1">
      <c r="A624" s="384"/>
      <c r="B624" s="385"/>
      <c r="C624" s="385"/>
      <c r="D624" s="385"/>
      <c r="E624" s="385"/>
      <c r="F624" s="385"/>
      <c r="G624" s="388"/>
      <c r="H624" s="388"/>
      <c r="I624" s="388"/>
      <c r="J624" s="388"/>
      <c r="K624" s="388"/>
      <c r="L624" s="388"/>
      <c r="M624" s="388"/>
      <c r="N624" s="388"/>
      <c r="O624" s="388"/>
      <c r="P624" s="388"/>
      <c r="Q624" s="388"/>
      <c r="R624" s="388"/>
      <c r="S624" s="388"/>
      <c r="T624" s="388"/>
      <c r="U624" s="388"/>
      <c r="V624" s="388"/>
      <c r="W624" s="388"/>
      <c r="X624" s="388"/>
      <c r="Y624" s="388"/>
      <c r="Z624" s="388"/>
      <c r="AA624" s="388"/>
      <c r="AB624" s="388"/>
      <c r="AC624" s="388"/>
      <c r="AD624" s="388"/>
      <c r="AE624" s="388"/>
      <c r="AF624" s="388"/>
      <c r="AG624" s="388"/>
      <c r="AH624" s="388"/>
      <c r="AI624" s="388"/>
      <c r="AJ624" s="388"/>
      <c r="AK624" s="388"/>
      <c r="AL624" s="388"/>
      <c r="AM624" s="388"/>
      <c r="AN624" s="388"/>
      <c r="AO624" s="388"/>
      <c r="AP624" s="388"/>
      <c r="AQ624" s="388"/>
      <c r="AR624" s="388"/>
      <c r="AS624" s="388"/>
      <c r="AT624" s="388"/>
      <c r="AU624" s="388"/>
      <c r="AV624" s="388"/>
      <c r="AW624" s="388"/>
      <c r="AX624" s="388"/>
      <c r="AY624" s="388"/>
      <c r="AZ624" s="388"/>
      <c r="BA624" s="388"/>
      <c r="BB624" s="388"/>
      <c r="BC624" s="388"/>
      <c r="BD624" s="388"/>
      <c r="BE624" s="388"/>
      <c r="BF624" s="388"/>
      <c r="BG624" s="389"/>
    </row>
    <row r="625" spans="1:59" s="14" customFormat="1" ht="18" customHeight="1">
      <c r="A625" s="381" t="s">
        <v>172</v>
      </c>
      <c r="B625" s="382"/>
      <c r="C625" s="382"/>
      <c r="D625" s="382"/>
      <c r="E625" s="382"/>
      <c r="F625" s="382"/>
      <c r="G625" s="382"/>
      <c r="H625" s="382"/>
      <c r="I625" s="382"/>
      <c r="J625" s="382"/>
      <c r="K625" s="382"/>
      <c r="L625" s="382"/>
      <c r="M625" s="382"/>
      <c r="N625" s="382"/>
      <c r="O625" s="382"/>
      <c r="P625" s="382"/>
      <c r="Q625" s="382"/>
      <c r="R625" s="382"/>
      <c r="S625" s="382"/>
      <c r="T625" s="382"/>
      <c r="U625" s="382"/>
      <c r="V625" s="382"/>
      <c r="W625" s="382"/>
      <c r="X625" s="382"/>
      <c r="Y625" s="382"/>
      <c r="Z625" s="382"/>
      <c r="AA625" s="382"/>
      <c r="AB625" s="382"/>
      <c r="AC625" s="382"/>
      <c r="AD625" s="382"/>
      <c r="AE625" s="382"/>
      <c r="AF625" s="382"/>
      <c r="AG625" s="382"/>
      <c r="AH625" s="382"/>
      <c r="AI625" s="382"/>
      <c r="AJ625" s="382"/>
      <c r="AK625" s="382"/>
      <c r="AL625" s="382"/>
      <c r="AM625" s="382"/>
      <c r="AN625" s="382"/>
      <c r="AO625" s="382"/>
      <c r="AP625" s="382"/>
      <c r="AQ625" s="382"/>
      <c r="AR625" s="382"/>
      <c r="AS625" s="382"/>
      <c r="AT625" s="382"/>
      <c r="AU625" s="382"/>
      <c r="AV625" s="382"/>
      <c r="AW625" s="382"/>
      <c r="AX625" s="382"/>
      <c r="AY625" s="382"/>
      <c r="AZ625" s="382"/>
      <c r="BA625" s="382"/>
      <c r="BB625" s="382"/>
      <c r="BC625" s="382"/>
      <c r="BD625" s="382"/>
      <c r="BE625" s="382"/>
      <c r="BF625" s="382"/>
      <c r="BG625" s="383"/>
    </row>
    <row r="626" spans="1:59" s="14" customFormat="1" ht="8.1" customHeight="1">
      <c r="A626" s="59"/>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c r="AD626" s="60"/>
      <c r="AE626" s="60"/>
      <c r="AF626" s="60"/>
      <c r="AG626" s="60"/>
      <c r="AH626" s="60"/>
      <c r="AI626" s="60"/>
      <c r="AJ626" s="60"/>
      <c r="AK626" s="60"/>
      <c r="AL626" s="60"/>
      <c r="AM626" s="60"/>
      <c r="AN626" s="60"/>
      <c r="AO626" s="60"/>
      <c r="AP626" s="60"/>
      <c r="AQ626" s="60"/>
      <c r="AR626" s="60"/>
      <c r="AS626" s="60"/>
      <c r="AT626" s="60"/>
      <c r="AU626" s="60"/>
      <c r="AV626" s="60"/>
      <c r="AW626" s="60"/>
      <c r="AX626" s="60"/>
      <c r="AY626" s="60"/>
      <c r="AZ626" s="60"/>
      <c r="BA626" s="60"/>
      <c r="BB626" s="60"/>
      <c r="BC626" s="60"/>
      <c r="BD626" s="60"/>
      <c r="BE626" s="60"/>
      <c r="BF626" s="60"/>
      <c r="BG626" s="61"/>
    </row>
    <row r="627" spans="1:59" s="14" customFormat="1" ht="15.75" customHeight="1">
      <c r="A627" s="366" t="s">
        <v>126</v>
      </c>
      <c r="B627" s="367"/>
      <c r="C627" s="367"/>
      <c r="D627" s="367"/>
      <c r="E627" s="367"/>
      <c r="F627" s="367"/>
      <c r="G627" s="392" t="s">
        <v>210</v>
      </c>
      <c r="H627" s="472"/>
      <c r="I627" s="472"/>
      <c r="J627" s="472"/>
      <c r="K627" s="472"/>
      <c r="L627" s="472"/>
      <c r="M627" s="472"/>
      <c r="N627" s="472"/>
      <c r="O627" s="472"/>
      <c r="P627" s="472"/>
      <c r="Q627" s="472"/>
      <c r="R627" s="472"/>
      <c r="S627" s="472"/>
      <c r="T627" s="472"/>
      <c r="U627" s="472"/>
      <c r="V627" s="472"/>
      <c r="W627" s="472"/>
      <c r="X627" s="472"/>
      <c r="Y627" s="472"/>
      <c r="Z627" s="472"/>
      <c r="AA627" s="472"/>
      <c r="AB627" s="472"/>
      <c r="AC627" s="472"/>
      <c r="AD627" s="472"/>
      <c r="AE627" s="472"/>
      <c r="AF627" s="472"/>
      <c r="AG627" s="472"/>
      <c r="AH627" s="472"/>
      <c r="AI627" s="472"/>
      <c r="AJ627" s="472"/>
      <c r="AK627" s="472"/>
      <c r="AL627" s="472"/>
      <c r="AM627" s="472"/>
      <c r="AN627" s="472"/>
      <c r="AO627" s="472"/>
      <c r="AP627" s="472"/>
      <c r="AQ627" s="472"/>
      <c r="AR627" s="472"/>
      <c r="AS627" s="472"/>
      <c r="AT627" s="472"/>
      <c r="AU627" s="472"/>
      <c r="AV627" s="472"/>
      <c r="AW627" s="472"/>
      <c r="AX627" s="472"/>
      <c r="AY627" s="472"/>
      <c r="AZ627" s="472"/>
      <c r="BA627" s="472"/>
      <c r="BB627" s="472"/>
      <c r="BC627" s="472"/>
      <c r="BD627" s="472"/>
      <c r="BE627" s="472"/>
      <c r="BF627" s="472"/>
      <c r="BG627" s="473"/>
    </row>
    <row r="628" spans="1:59" s="14" customFormat="1" ht="16.5" customHeight="1">
      <c r="A628" s="366"/>
      <c r="B628" s="367"/>
      <c r="C628" s="367"/>
      <c r="D628" s="367"/>
      <c r="E628" s="367"/>
      <c r="F628" s="367"/>
      <c r="G628" s="472"/>
      <c r="H628" s="472"/>
      <c r="I628" s="472"/>
      <c r="J628" s="472"/>
      <c r="K628" s="472"/>
      <c r="L628" s="472"/>
      <c r="M628" s="472"/>
      <c r="N628" s="472"/>
      <c r="O628" s="472"/>
      <c r="P628" s="472"/>
      <c r="Q628" s="472"/>
      <c r="R628" s="472"/>
      <c r="S628" s="472"/>
      <c r="T628" s="472"/>
      <c r="U628" s="472"/>
      <c r="V628" s="472"/>
      <c r="W628" s="472"/>
      <c r="X628" s="472"/>
      <c r="Y628" s="472"/>
      <c r="Z628" s="472"/>
      <c r="AA628" s="472"/>
      <c r="AB628" s="472"/>
      <c r="AC628" s="472"/>
      <c r="AD628" s="472"/>
      <c r="AE628" s="472"/>
      <c r="AF628" s="472"/>
      <c r="AG628" s="472"/>
      <c r="AH628" s="472"/>
      <c r="AI628" s="472"/>
      <c r="AJ628" s="472"/>
      <c r="AK628" s="472"/>
      <c r="AL628" s="472"/>
      <c r="AM628" s="472"/>
      <c r="AN628" s="472"/>
      <c r="AO628" s="472"/>
      <c r="AP628" s="472"/>
      <c r="AQ628" s="472"/>
      <c r="AR628" s="472"/>
      <c r="AS628" s="472"/>
      <c r="AT628" s="472"/>
      <c r="AU628" s="472"/>
      <c r="AV628" s="472"/>
      <c r="AW628" s="472"/>
      <c r="AX628" s="472"/>
      <c r="AY628" s="472"/>
      <c r="AZ628" s="472"/>
      <c r="BA628" s="472"/>
      <c r="BB628" s="472"/>
      <c r="BC628" s="472"/>
      <c r="BD628" s="472"/>
      <c r="BE628" s="472"/>
      <c r="BF628" s="472"/>
      <c r="BG628" s="473"/>
    </row>
    <row r="629" spans="1:59" s="14" customFormat="1" ht="8.1" customHeight="1">
      <c r="A629" s="54"/>
      <c r="B629" s="32"/>
      <c r="C629" s="32"/>
      <c r="D629" s="32"/>
      <c r="E629" s="32"/>
      <c r="F629" s="32"/>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c r="AT629" s="31"/>
      <c r="AU629" s="31"/>
      <c r="AV629" s="31"/>
      <c r="AW629" s="31"/>
      <c r="AX629" s="31"/>
      <c r="AY629" s="31"/>
      <c r="AZ629" s="31"/>
      <c r="BA629" s="31"/>
      <c r="BB629" s="31"/>
      <c r="BC629" s="31"/>
      <c r="BD629" s="31"/>
      <c r="BE629" s="31"/>
      <c r="BF629" s="31"/>
      <c r="BG629" s="48"/>
    </row>
    <row r="630" spans="1:59" s="14" customFormat="1" ht="7.5" customHeight="1">
      <c r="A630" s="366" t="s">
        <v>127</v>
      </c>
      <c r="B630" s="367"/>
      <c r="C630" s="367"/>
      <c r="D630" s="367"/>
      <c r="E630" s="367"/>
      <c r="F630" s="367"/>
      <c r="G630" s="368" t="s">
        <v>211</v>
      </c>
      <c r="H630" s="369"/>
      <c r="I630" s="369"/>
      <c r="J630" s="369"/>
      <c r="K630" s="369"/>
      <c r="L630" s="369"/>
      <c r="M630" s="369"/>
      <c r="N630" s="369"/>
      <c r="O630" s="369"/>
      <c r="P630" s="369"/>
      <c r="Q630" s="369"/>
      <c r="R630" s="369"/>
      <c r="S630" s="369"/>
      <c r="T630" s="369"/>
      <c r="U630" s="369"/>
      <c r="V630" s="369"/>
      <c r="W630" s="369"/>
      <c r="X630" s="369"/>
      <c r="Y630" s="369"/>
      <c r="Z630" s="369"/>
      <c r="AA630" s="369"/>
      <c r="AB630" s="369"/>
      <c r="AC630" s="369"/>
      <c r="AD630" s="369"/>
      <c r="AE630" s="369"/>
      <c r="AF630" s="369"/>
      <c r="AG630" s="369"/>
      <c r="AH630" s="369"/>
      <c r="AI630" s="369"/>
      <c r="AJ630" s="369"/>
      <c r="AK630" s="369"/>
      <c r="AL630" s="369"/>
      <c r="AM630" s="369"/>
      <c r="AN630" s="369"/>
      <c r="AO630" s="369"/>
      <c r="AP630" s="369"/>
      <c r="AQ630" s="369"/>
      <c r="AR630" s="369"/>
      <c r="AS630" s="369"/>
      <c r="AT630" s="369"/>
      <c r="AU630" s="369"/>
      <c r="AV630" s="369"/>
      <c r="AW630" s="369"/>
      <c r="AX630" s="369"/>
      <c r="AY630" s="369"/>
      <c r="AZ630" s="369"/>
      <c r="BA630" s="369"/>
      <c r="BB630" s="369"/>
      <c r="BC630" s="369"/>
      <c r="BD630" s="369"/>
      <c r="BE630" s="369"/>
      <c r="BF630" s="369"/>
      <c r="BG630" s="370"/>
    </row>
    <row r="631" spans="1:59" s="14" customFormat="1" ht="23.25" customHeight="1">
      <c r="A631" s="366"/>
      <c r="B631" s="367"/>
      <c r="C631" s="367"/>
      <c r="D631" s="367"/>
      <c r="E631" s="367"/>
      <c r="F631" s="367"/>
      <c r="G631" s="369"/>
      <c r="H631" s="369"/>
      <c r="I631" s="369"/>
      <c r="J631" s="369"/>
      <c r="K631" s="369"/>
      <c r="L631" s="369"/>
      <c r="M631" s="369"/>
      <c r="N631" s="369"/>
      <c r="O631" s="369"/>
      <c r="P631" s="369"/>
      <c r="Q631" s="369"/>
      <c r="R631" s="369"/>
      <c r="S631" s="369"/>
      <c r="T631" s="369"/>
      <c r="U631" s="369"/>
      <c r="V631" s="369"/>
      <c r="W631" s="369"/>
      <c r="X631" s="369"/>
      <c r="Y631" s="369"/>
      <c r="Z631" s="369"/>
      <c r="AA631" s="369"/>
      <c r="AB631" s="369"/>
      <c r="AC631" s="369"/>
      <c r="AD631" s="369"/>
      <c r="AE631" s="369"/>
      <c r="AF631" s="369"/>
      <c r="AG631" s="369"/>
      <c r="AH631" s="369"/>
      <c r="AI631" s="369"/>
      <c r="AJ631" s="369"/>
      <c r="AK631" s="369"/>
      <c r="AL631" s="369"/>
      <c r="AM631" s="369"/>
      <c r="AN631" s="369"/>
      <c r="AO631" s="369"/>
      <c r="AP631" s="369"/>
      <c r="AQ631" s="369"/>
      <c r="AR631" s="369"/>
      <c r="AS631" s="369"/>
      <c r="AT631" s="369"/>
      <c r="AU631" s="369"/>
      <c r="AV631" s="369"/>
      <c r="AW631" s="369"/>
      <c r="AX631" s="369"/>
      <c r="AY631" s="369"/>
      <c r="AZ631" s="369"/>
      <c r="BA631" s="369"/>
      <c r="BB631" s="369"/>
      <c r="BC631" s="369"/>
      <c r="BD631" s="369"/>
      <c r="BE631" s="369"/>
      <c r="BF631" s="369"/>
      <c r="BG631" s="370"/>
    </row>
    <row r="632" spans="1:59" s="14" customFormat="1" ht="8.1" customHeight="1">
      <c r="A632" s="132"/>
      <c r="B632" s="129"/>
      <c r="C632" s="129"/>
      <c r="D632" s="129"/>
      <c r="E632" s="129"/>
      <c r="F632" s="129"/>
      <c r="G632" s="142"/>
      <c r="H632" s="142"/>
      <c r="I632" s="142"/>
      <c r="J632" s="142"/>
      <c r="K632" s="142"/>
      <c r="L632" s="142"/>
      <c r="M632" s="142"/>
      <c r="N632" s="142"/>
      <c r="O632" s="142"/>
      <c r="P632" s="142"/>
      <c r="Q632" s="142"/>
      <c r="R632" s="142"/>
      <c r="S632" s="142"/>
      <c r="T632" s="142"/>
      <c r="U632" s="142"/>
      <c r="V632" s="142"/>
      <c r="W632" s="142"/>
      <c r="X632" s="142"/>
      <c r="Y632" s="142"/>
      <c r="Z632" s="142"/>
      <c r="AA632" s="142"/>
      <c r="AB632" s="142"/>
      <c r="AC632" s="142"/>
      <c r="AD632" s="142"/>
      <c r="AE632" s="142"/>
      <c r="AF632" s="142"/>
      <c r="AG632" s="142"/>
      <c r="AH632" s="142"/>
      <c r="AI632" s="142"/>
      <c r="AJ632" s="142"/>
      <c r="AK632" s="142"/>
      <c r="AL632" s="142"/>
      <c r="AM632" s="142"/>
      <c r="AN632" s="142"/>
      <c r="AO632" s="142"/>
      <c r="AP632" s="142"/>
      <c r="AQ632" s="142"/>
      <c r="AR632" s="142"/>
      <c r="AS632" s="142"/>
      <c r="AT632" s="142"/>
      <c r="AU632" s="142"/>
      <c r="AV632" s="142"/>
      <c r="AW632" s="142"/>
      <c r="AX632" s="142"/>
      <c r="AY632" s="142"/>
      <c r="AZ632" s="142"/>
      <c r="BA632" s="142"/>
      <c r="BB632" s="142"/>
      <c r="BC632" s="142"/>
      <c r="BD632" s="142"/>
      <c r="BE632" s="142"/>
      <c r="BF632" s="142"/>
      <c r="BG632" s="62"/>
    </row>
    <row r="633" spans="1:59" s="14" customFormat="1" ht="18" customHeight="1">
      <c r="A633" s="132"/>
      <c r="B633" s="129"/>
      <c r="C633" s="129"/>
      <c r="D633" s="129"/>
      <c r="E633" s="129"/>
      <c r="F633" s="129"/>
      <c r="G633" s="392" t="s">
        <v>403</v>
      </c>
      <c r="H633" s="392"/>
      <c r="I633" s="392"/>
      <c r="J633" s="392"/>
      <c r="K633" s="392"/>
      <c r="L633" s="392"/>
      <c r="M633" s="392"/>
      <c r="N633" s="392"/>
      <c r="O633" s="392"/>
      <c r="P633" s="392"/>
      <c r="Q633" s="392"/>
      <c r="R633" s="392"/>
      <c r="S633" s="392"/>
      <c r="T633" s="392"/>
      <c r="U633" s="392"/>
      <c r="V633" s="392"/>
      <c r="W633" s="392"/>
      <c r="X633" s="392"/>
      <c r="Y633" s="392"/>
      <c r="Z633" s="392"/>
      <c r="AA633" s="392"/>
      <c r="AB633" s="392"/>
      <c r="AC633" s="392"/>
      <c r="AD633" s="392"/>
      <c r="AE633" s="392"/>
      <c r="AF633" s="392"/>
      <c r="AG633" s="392"/>
      <c r="AH633" s="392"/>
      <c r="AI633" s="392"/>
      <c r="AJ633" s="392"/>
      <c r="AK633" s="392"/>
      <c r="AL633" s="392"/>
      <c r="AM633" s="392"/>
      <c r="AN633" s="392"/>
      <c r="AO633" s="392"/>
      <c r="AP633" s="392"/>
      <c r="AQ633" s="392"/>
      <c r="AR633" s="392"/>
      <c r="AS633" s="392"/>
      <c r="AT633" s="392"/>
      <c r="AU633" s="392"/>
      <c r="AV633" s="392"/>
      <c r="AW633" s="392"/>
      <c r="AX633" s="392"/>
      <c r="AY633" s="392"/>
      <c r="AZ633" s="392"/>
      <c r="BA633" s="392"/>
      <c r="BB633" s="392"/>
      <c r="BC633" s="392"/>
      <c r="BD633" s="392"/>
      <c r="BE633" s="392"/>
      <c r="BF633" s="392"/>
      <c r="BG633" s="393"/>
    </row>
    <row r="634" spans="1:59" s="14" customFormat="1" ht="18" customHeight="1">
      <c r="A634" s="132"/>
      <c r="B634" s="129"/>
      <c r="C634" s="129"/>
      <c r="D634" s="129"/>
      <c r="E634" s="129"/>
      <c r="F634" s="129"/>
      <c r="G634" s="851">
        <f>$A$63</f>
        <v>2020</v>
      </c>
      <c r="H634" s="851"/>
      <c r="I634" s="851"/>
      <c r="J634" s="851"/>
      <c r="K634" s="226" t="s">
        <v>404</v>
      </c>
      <c r="L634" s="226"/>
      <c r="M634" s="226"/>
      <c r="N634" s="226"/>
      <c r="O634" s="226"/>
      <c r="P634" s="226"/>
      <c r="Q634" s="226"/>
      <c r="R634" s="852">
        <v>5.1749999999999998</v>
      </c>
      <c r="S634" s="852"/>
      <c r="T634" s="852"/>
      <c r="U634" s="852"/>
      <c r="V634" s="226" t="s">
        <v>405</v>
      </c>
      <c r="W634" s="226"/>
      <c r="X634" s="138"/>
      <c r="Y634" s="138"/>
      <c r="Z634" s="138"/>
      <c r="AA634" s="138"/>
      <c r="AB634" s="138"/>
      <c r="AC634" s="138"/>
      <c r="AD634" s="138"/>
      <c r="AE634" s="138"/>
      <c r="AF634" s="138"/>
      <c r="AG634" s="138"/>
      <c r="AH634" s="138"/>
      <c r="AI634" s="138"/>
      <c r="AJ634" s="138"/>
      <c r="AK634" s="138"/>
      <c r="AL634" s="138"/>
      <c r="AM634" s="138"/>
      <c r="AN634" s="138"/>
      <c r="AO634" s="138"/>
      <c r="AP634" s="138"/>
      <c r="AQ634" s="138"/>
      <c r="AR634" s="138"/>
      <c r="AS634" s="138"/>
      <c r="AT634" s="138"/>
      <c r="AU634" s="138"/>
      <c r="AV634" s="138"/>
      <c r="AW634" s="138"/>
      <c r="AX634" s="138"/>
      <c r="AY634" s="138"/>
      <c r="AZ634" s="138"/>
      <c r="BA634" s="138"/>
      <c r="BB634" s="138"/>
      <c r="BC634" s="138"/>
      <c r="BD634" s="138"/>
      <c r="BE634" s="138"/>
      <c r="BF634" s="138"/>
      <c r="BG634" s="143"/>
    </row>
    <row r="635" spans="1:59" s="14" customFormat="1" ht="18" customHeight="1">
      <c r="A635" s="132"/>
      <c r="B635" s="129"/>
      <c r="C635" s="129"/>
      <c r="D635" s="129"/>
      <c r="E635" s="129"/>
      <c r="F635" s="129"/>
      <c r="G635" s="144" t="s">
        <v>408</v>
      </c>
      <c r="H635" s="138"/>
      <c r="I635" s="138"/>
      <c r="J635" s="138"/>
      <c r="K635" s="138"/>
      <c r="L635" s="138"/>
      <c r="M635" s="138"/>
      <c r="N635" s="138"/>
      <c r="O635" s="138"/>
      <c r="P635" s="138"/>
      <c r="Q635" s="138"/>
      <c r="R635" s="138"/>
      <c r="S635" s="138"/>
      <c r="T635" s="138"/>
      <c r="U635" s="138"/>
      <c r="V635" s="468">
        <v>3500</v>
      </c>
      <c r="W635" s="468"/>
      <c r="X635" s="468"/>
      <c r="Y635" s="468"/>
      <c r="Z635" s="854" t="s">
        <v>467</v>
      </c>
      <c r="AA635" s="487"/>
      <c r="AB635" s="487"/>
      <c r="AC635" s="487"/>
      <c r="AD635" s="487"/>
      <c r="AE635" s="487"/>
      <c r="AF635" s="487"/>
      <c r="AG635" s="487"/>
      <c r="AH635" s="487"/>
      <c r="AI635" s="487"/>
      <c r="AJ635" s="487"/>
      <c r="AK635" s="487"/>
      <c r="AL635" s="487"/>
      <c r="AM635" s="487"/>
      <c r="AN635" s="487"/>
      <c r="AO635" s="487"/>
      <c r="AP635" s="487"/>
      <c r="AQ635" s="487"/>
      <c r="AR635" s="487"/>
      <c r="AS635" s="487"/>
      <c r="AT635" s="487"/>
      <c r="AU635" s="487"/>
      <c r="AV635" s="487"/>
      <c r="AW635" s="487"/>
      <c r="AX635" s="487"/>
      <c r="AY635" s="487"/>
      <c r="AZ635" s="487"/>
      <c r="BA635" s="487"/>
      <c r="BB635" s="487"/>
      <c r="BC635" s="487"/>
      <c r="BD635" s="487"/>
      <c r="BE635" s="487"/>
      <c r="BF635" s="487"/>
      <c r="BG635" s="855"/>
    </row>
    <row r="636" spans="1:59" s="14" customFormat="1" ht="18" customHeight="1">
      <c r="A636" s="132"/>
      <c r="B636" s="129"/>
      <c r="C636" s="129"/>
      <c r="D636" s="129"/>
      <c r="E636" s="129"/>
      <c r="F636" s="129"/>
      <c r="G636" s="144" t="s">
        <v>402</v>
      </c>
      <c r="H636" s="138"/>
      <c r="I636" s="138"/>
      <c r="J636" s="138"/>
      <c r="K636" s="138"/>
      <c r="L636" s="138"/>
      <c r="M636" s="138"/>
      <c r="N636" s="138"/>
      <c r="O636" s="138"/>
      <c r="P636" s="138"/>
      <c r="Q636" s="138"/>
      <c r="R636" s="138"/>
      <c r="S636" s="138"/>
      <c r="T636" s="138"/>
      <c r="U636" s="138"/>
      <c r="V636" s="138"/>
      <c r="W636" s="138"/>
      <c r="X636" s="138"/>
      <c r="Y636" s="138"/>
      <c r="Z636" s="138"/>
      <c r="AA636" s="138"/>
      <c r="AB636" s="138"/>
      <c r="AC636" s="138"/>
      <c r="AD636" s="138"/>
      <c r="AE636" s="138"/>
      <c r="AF636" s="138"/>
      <c r="AG636" s="138"/>
      <c r="AH636" s="138"/>
      <c r="AI636" s="138"/>
      <c r="AJ636" s="138"/>
      <c r="AK636" s="138"/>
      <c r="AL636" s="138"/>
      <c r="AM636" s="138"/>
      <c r="AN636" s="138"/>
      <c r="AO636" s="138"/>
      <c r="AP636" s="138"/>
      <c r="AQ636" s="138"/>
      <c r="AR636" s="138"/>
      <c r="AS636" s="138"/>
      <c r="AT636" s="138"/>
      <c r="AU636" s="138"/>
      <c r="AV636" s="138"/>
      <c r="AW636" s="138"/>
      <c r="AX636" s="138"/>
      <c r="AY636" s="138"/>
      <c r="AZ636" s="138"/>
      <c r="BA636" s="138"/>
      <c r="BB636" s="138"/>
      <c r="BC636" s="138"/>
      <c r="BD636" s="138"/>
      <c r="BE636" s="138"/>
      <c r="BF636" s="138"/>
      <c r="BG636" s="143"/>
    </row>
    <row r="637" spans="1:59" s="14" customFormat="1" ht="18.75" customHeight="1">
      <c r="A637" s="132"/>
      <c r="B637" s="129"/>
      <c r="C637" s="129"/>
      <c r="D637" s="129"/>
      <c r="E637" s="129"/>
      <c r="F637" s="129"/>
      <c r="G637" s="144" t="s">
        <v>407</v>
      </c>
      <c r="H637" s="138"/>
      <c r="I637" s="138"/>
      <c r="J637" s="138"/>
      <c r="K637" s="138"/>
      <c r="L637" s="138"/>
      <c r="M637" s="138"/>
      <c r="N637" s="138"/>
      <c r="O637" s="138"/>
      <c r="P637" s="138"/>
      <c r="Q637" s="138"/>
      <c r="R637" s="138"/>
      <c r="S637" s="138"/>
      <c r="T637" s="138"/>
      <c r="U637" s="138"/>
      <c r="V637" s="138"/>
      <c r="W637" s="138"/>
      <c r="X637" s="138"/>
      <c r="Y637" s="138"/>
      <c r="Z637" s="138"/>
      <c r="AA637" s="138"/>
      <c r="AB637" s="138"/>
      <c r="AC637" s="853">
        <v>52500</v>
      </c>
      <c r="AD637" s="853"/>
      <c r="AE637" s="853"/>
      <c r="AF637" s="853"/>
      <c r="AG637" s="853"/>
      <c r="AH637" s="680" t="s">
        <v>406</v>
      </c>
      <c r="AI637" s="680"/>
      <c r="AJ637" s="138"/>
      <c r="AK637" s="138"/>
      <c r="AL637" s="138"/>
      <c r="AM637" s="138"/>
      <c r="AN637" s="138"/>
      <c r="AO637" s="138"/>
      <c r="AP637" s="138"/>
      <c r="AQ637" s="138"/>
      <c r="AR637" s="138"/>
      <c r="AS637" s="138"/>
      <c r="AT637" s="138"/>
      <c r="AU637" s="138"/>
      <c r="AV637" s="138"/>
      <c r="AW637" s="138"/>
      <c r="AX637" s="138"/>
      <c r="AY637" s="138"/>
      <c r="AZ637" s="138"/>
      <c r="BA637" s="138"/>
      <c r="BB637" s="138"/>
      <c r="BC637" s="138"/>
      <c r="BD637" s="138"/>
      <c r="BE637" s="138"/>
      <c r="BF637" s="138"/>
      <c r="BG637" s="143"/>
    </row>
    <row r="638" spans="1:59" s="14" customFormat="1" ht="18" customHeight="1">
      <c r="A638" s="52"/>
      <c r="B638" s="53"/>
      <c r="C638" s="53"/>
      <c r="D638" s="53"/>
      <c r="E638" s="53"/>
      <c r="F638" s="53"/>
      <c r="G638" s="390" t="s">
        <v>493</v>
      </c>
      <c r="H638" s="390"/>
      <c r="I638" s="390"/>
      <c r="J638" s="390"/>
      <c r="K638" s="390"/>
      <c r="L638" s="390"/>
      <c r="M638" s="390"/>
      <c r="N638" s="390"/>
      <c r="O638" s="390"/>
      <c r="P638" s="390"/>
      <c r="Q638" s="390"/>
      <c r="R638" s="390"/>
      <c r="S638" s="390"/>
      <c r="T638" s="390"/>
      <c r="U638" s="390"/>
      <c r="V638" s="390"/>
      <c r="W638" s="390"/>
      <c r="X638" s="390"/>
      <c r="Y638" s="390"/>
      <c r="Z638" s="390"/>
      <c r="AA638" s="390"/>
      <c r="AB638" s="390"/>
      <c r="AC638" s="390"/>
      <c r="AD638" s="390"/>
      <c r="AE638" s="390"/>
      <c r="AF638" s="390"/>
      <c r="AG638" s="390"/>
      <c r="AH638" s="390"/>
      <c r="AI638" s="390"/>
      <c r="AJ638" s="390"/>
      <c r="AK638" s="390"/>
      <c r="AL638" s="390"/>
      <c r="AM638" s="390"/>
      <c r="AN638" s="390"/>
      <c r="AO638" s="390"/>
      <c r="AP638" s="390"/>
      <c r="AQ638" s="390"/>
      <c r="AR638" s="390"/>
      <c r="AS638" s="390"/>
      <c r="AT638" s="390"/>
      <c r="AU638" s="390"/>
      <c r="AV638" s="390"/>
      <c r="AW638" s="390"/>
      <c r="AX638" s="390"/>
      <c r="AY638" s="390"/>
      <c r="AZ638" s="390"/>
      <c r="BA638" s="390"/>
      <c r="BB638" s="390"/>
      <c r="BC638" s="390"/>
      <c r="BD638" s="390"/>
      <c r="BE638" s="390"/>
      <c r="BF638" s="390"/>
      <c r="BG638" s="391"/>
    </row>
    <row r="639" spans="1:59" s="14" customFormat="1" ht="12" customHeight="1">
      <c r="A639" s="32"/>
      <c r="B639" s="32"/>
      <c r="C639" s="32"/>
      <c r="D639" s="32"/>
      <c r="E639" s="32"/>
      <c r="F639" s="32"/>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63"/>
      <c r="BD639" s="63"/>
      <c r="BE639" s="63"/>
      <c r="BF639" s="63"/>
      <c r="BG639" s="63"/>
    </row>
    <row r="640" spans="1:59" s="14" customFormat="1" ht="18" customHeight="1">
      <c r="A640" s="381" t="s">
        <v>201</v>
      </c>
      <c r="B640" s="382"/>
      <c r="C640" s="382"/>
      <c r="D640" s="382"/>
      <c r="E640" s="382"/>
      <c r="F640" s="382"/>
      <c r="G640" s="382"/>
      <c r="H640" s="382"/>
      <c r="I640" s="382"/>
      <c r="J640" s="382"/>
      <c r="K640" s="382"/>
      <c r="L640" s="382"/>
      <c r="M640" s="382"/>
      <c r="N640" s="382"/>
      <c r="O640" s="382"/>
      <c r="P640" s="382"/>
      <c r="Q640" s="382"/>
      <c r="R640" s="382"/>
      <c r="S640" s="382"/>
      <c r="T640" s="382"/>
      <c r="U640" s="382"/>
      <c r="V640" s="382"/>
      <c r="W640" s="382"/>
      <c r="X640" s="382"/>
      <c r="Y640" s="382"/>
      <c r="Z640" s="382"/>
      <c r="AA640" s="382"/>
      <c r="AB640" s="382"/>
      <c r="AC640" s="382"/>
      <c r="AD640" s="382"/>
      <c r="AE640" s="382"/>
      <c r="AF640" s="382"/>
      <c r="AG640" s="382"/>
      <c r="AH640" s="382"/>
      <c r="AI640" s="382"/>
      <c r="AJ640" s="382"/>
      <c r="AK640" s="382"/>
      <c r="AL640" s="382"/>
      <c r="AM640" s="382"/>
      <c r="AN640" s="382"/>
      <c r="AO640" s="382"/>
      <c r="AP640" s="382"/>
      <c r="AQ640" s="382"/>
      <c r="AR640" s="382"/>
      <c r="AS640" s="382"/>
      <c r="AT640" s="382"/>
      <c r="AU640" s="382"/>
      <c r="AV640" s="382"/>
      <c r="AW640" s="382"/>
      <c r="AX640" s="382"/>
      <c r="AY640" s="382"/>
      <c r="AZ640" s="382"/>
      <c r="BA640" s="382"/>
      <c r="BB640" s="382"/>
      <c r="BC640" s="382"/>
      <c r="BD640" s="382"/>
      <c r="BE640" s="382"/>
      <c r="BF640" s="382"/>
      <c r="BG640" s="383"/>
    </row>
    <row r="641" spans="1:59" s="14" customFormat="1" ht="8.1" customHeight="1">
      <c r="A641" s="59"/>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G641" s="60"/>
      <c r="AH641" s="60"/>
      <c r="AI641" s="60"/>
      <c r="AJ641" s="60"/>
      <c r="AK641" s="60"/>
      <c r="AL641" s="60"/>
      <c r="AM641" s="60"/>
      <c r="AN641" s="60"/>
      <c r="AO641" s="60"/>
      <c r="AP641" s="60"/>
      <c r="AQ641" s="60"/>
      <c r="AR641" s="60"/>
      <c r="AS641" s="60"/>
      <c r="AT641" s="60"/>
      <c r="AU641" s="60"/>
      <c r="AV641" s="60"/>
      <c r="AW641" s="60"/>
      <c r="AX641" s="60"/>
      <c r="AY641" s="60"/>
      <c r="AZ641" s="60"/>
      <c r="BA641" s="60"/>
      <c r="BB641" s="60"/>
      <c r="BC641" s="60"/>
      <c r="BD641" s="60"/>
      <c r="BE641" s="60"/>
      <c r="BF641" s="60"/>
      <c r="BG641" s="61"/>
    </row>
    <row r="642" spans="1:59" s="14" customFormat="1" ht="24" customHeight="1">
      <c r="A642" s="464" t="s">
        <v>203</v>
      </c>
      <c r="B642" s="367"/>
      <c r="C642" s="367"/>
      <c r="D642" s="367"/>
      <c r="E642" s="367"/>
      <c r="F642" s="367"/>
      <c r="G642" s="455" t="s">
        <v>202</v>
      </c>
      <c r="H642" s="455"/>
      <c r="I642" s="455"/>
      <c r="J642" s="455"/>
      <c r="K642" s="455"/>
      <c r="L642" s="455"/>
      <c r="M642" s="455"/>
      <c r="N642" s="455"/>
      <c r="O642" s="455"/>
      <c r="P642" s="455"/>
      <c r="Q642" s="455"/>
      <c r="R642" s="455"/>
      <c r="S642" s="455"/>
      <c r="T642" s="455"/>
      <c r="U642" s="455"/>
      <c r="V642" s="455"/>
      <c r="W642" s="455"/>
      <c r="X642" s="455"/>
      <c r="Y642" s="455"/>
      <c r="Z642" s="455"/>
      <c r="AA642" s="455"/>
      <c r="AB642" s="455"/>
      <c r="AC642" s="455"/>
      <c r="AD642" s="455"/>
      <c r="AE642" s="455"/>
      <c r="AF642" s="455"/>
      <c r="AG642" s="455"/>
      <c r="AH642" s="455"/>
      <c r="AI642" s="455"/>
      <c r="AJ642" s="455"/>
      <c r="AK642" s="455"/>
      <c r="AL642" s="455"/>
      <c r="AM642" s="455"/>
      <c r="AN642" s="455"/>
      <c r="AO642" s="455"/>
      <c r="AP642" s="455"/>
      <c r="AQ642" s="455"/>
      <c r="AR642" s="455"/>
      <c r="AS642" s="455"/>
      <c r="AT642" s="455"/>
      <c r="AU642" s="455"/>
      <c r="AV642" s="455"/>
      <c r="AW642" s="455"/>
      <c r="AX642" s="455"/>
      <c r="AY642" s="455"/>
      <c r="AZ642" s="455"/>
      <c r="BA642" s="455"/>
      <c r="BB642" s="455"/>
      <c r="BC642" s="455"/>
      <c r="BD642" s="455"/>
      <c r="BE642" s="455"/>
      <c r="BF642" s="455"/>
      <c r="BG642" s="465"/>
    </row>
    <row r="643" spans="1:59" s="14" customFormat="1" ht="21.75" customHeight="1">
      <c r="A643" s="366"/>
      <c r="B643" s="367"/>
      <c r="C643" s="367"/>
      <c r="D643" s="367"/>
      <c r="E643" s="367"/>
      <c r="F643" s="367"/>
      <c r="G643" s="455"/>
      <c r="H643" s="455"/>
      <c r="I643" s="455"/>
      <c r="J643" s="455"/>
      <c r="K643" s="455"/>
      <c r="L643" s="455"/>
      <c r="M643" s="455"/>
      <c r="N643" s="455"/>
      <c r="O643" s="455"/>
      <c r="P643" s="455"/>
      <c r="Q643" s="455"/>
      <c r="R643" s="455"/>
      <c r="S643" s="455"/>
      <c r="T643" s="455"/>
      <c r="U643" s="455"/>
      <c r="V643" s="455"/>
      <c r="W643" s="455"/>
      <c r="X643" s="455"/>
      <c r="Y643" s="455"/>
      <c r="Z643" s="455"/>
      <c r="AA643" s="455"/>
      <c r="AB643" s="455"/>
      <c r="AC643" s="455"/>
      <c r="AD643" s="455"/>
      <c r="AE643" s="455"/>
      <c r="AF643" s="455"/>
      <c r="AG643" s="455"/>
      <c r="AH643" s="455"/>
      <c r="AI643" s="455"/>
      <c r="AJ643" s="455"/>
      <c r="AK643" s="455"/>
      <c r="AL643" s="455"/>
      <c r="AM643" s="455"/>
      <c r="AN643" s="455"/>
      <c r="AO643" s="455"/>
      <c r="AP643" s="455"/>
      <c r="AQ643" s="455"/>
      <c r="AR643" s="455"/>
      <c r="AS643" s="455"/>
      <c r="AT643" s="455"/>
      <c r="AU643" s="455"/>
      <c r="AV643" s="455"/>
      <c r="AW643" s="455"/>
      <c r="AX643" s="455"/>
      <c r="AY643" s="455"/>
      <c r="AZ643" s="455"/>
      <c r="BA643" s="455"/>
      <c r="BB643" s="455"/>
      <c r="BC643" s="455"/>
      <c r="BD643" s="455"/>
      <c r="BE643" s="455"/>
      <c r="BF643" s="455"/>
      <c r="BG643" s="465"/>
    </row>
    <row r="644" spans="1:59" s="14" customFormat="1" ht="6.95" customHeight="1">
      <c r="A644" s="54"/>
      <c r="B644" s="32"/>
      <c r="C644" s="32"/>
      <c r="D644" s="32"/>
      <c r="E644" s="32"/>
      <c r="F644" s="32"/>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c r="AT644" s="31"/>
      <c r="AU644" s="31"/>
      <c r="AV644" s="31"/>
      <c r="AW644" s="31"/>
      <c r="AX644" s="31"/>
      <c r="AY644" s="31"/>
      <c r="AZ644" s="31"/>
      <c r="BA644" s="31"/>
      <c r="BB644" s="31"/>
      <c r="BC644" s="31"/>
      <c r="BD644" s="31"/>
      <c r="BE644" s="31"/>
      <c r="BF644" s="31"/>
      <c r="BG644" s="48"/>
    </row>
    <row r="645" spans="1:59" s="14" customFormat="1" ht="15" customHeight="1">
      <c r="A645" s="366" t="s">
        <v>127</v>
      </c>
      <c r="B645" s="367"/>
      <c r="C645" s="367"/>
      <c r="D645" s="367"/>
      <c r="E645" s="367"/>
      <c r="F645" s="367"/>
      <c r="G645" s="860" t="s">
        <v>496</v>
      </c>
      <c r="H645" s="860"/>
      <c r="I645" s="860"/>
      <c r="J645" s="860"/>
      <c r="K645" s="860"/>
      <c r="L645" s="860"/>
      <c r="M645" s="860"/>
      <c r="N645" s="860"/>
      <c r="O645" s="860"/>
      <c r="P645" s="860"/>
      <c r="Q645" s="860"/>
      <c r="R645" s="860"/>
      <c r="S645" s="860"/>
      <c r="T645" s="860"/>
      <c r="U645" s="860"/>
      <c r="V645" s="860"/>
      <c r="W645" s="860"/>
      <c r="X645" s="860"/>
      <c r="Y645" s="860"/>
      <c r="Z645" s="860"/>
      <c r="AA645" s="860"/>
      <c r="AB645" s="860"/>
      <c r="AC645" s="860"/>
      <c r="AD645" s="860"/>
      <c r="AE645" s="860"/>
      <c r="AF645" s="860"/>
      <c r="AG645" s="860"/>
      <c r="AH645" s="860"/>
      <c r="AI645" s="860"/>
      <c r="AJ645" s="860"/>
      <c r="AK645" s="860"/>
      <c r="AL645" s="860"/>
      <c r="AM645" s="860"/>
      <c r="AN645" s="860"/>
      <c r="AO645" s="860"/>
      <c r="AP645" s="860"/>
      <c r="AQ645" s="860"/>
      <c r="AR645" s="860"/>
      <c r="AS645" s="860"/>
      <c r="AT645" s="860"/>
      <c r="AU645" s="860"/>
      <c r="AV645" s="860"/>
      <c r="AW645" s="860"/>
      <c r="AX645" s="860"/>
      <c r="AY645" s="860"/>
      <c r="AZ645" s="860"/>
      <c r="BA645" s="860"/>
      <c r="BB645" s="860"/>
      <c r="BC645" s="860"/>
      <c r="BD645" s="860"/>
      <c r="BE645" s="860"/>
      <c r="BF645" s="860"/>
      <c r="BG645" s="861"/>
    </row>
    <row r="646" spans="1:59" s="14" customFormat="1" ht="15" customHeight="1">
      <c r="A646" s="366"/>
      <c r="B646" s="367"/>
      <c r="C646" s="367"/>
      <c r="D646" s="367"/>
      <c r="E646" s="367"/>
      <c r="F646" s="367"/>
      <c r="G646" s="31" t="s">
        <v>396</v>
      </c>
      <c r="H646" s="31"/>
      <c r="I646" s="31"/>
      <c r="J646" s="31"/>
      <c r="K646" s="31"/>
      <c r="L646" s="31"/>
      <c r="M646" s="31"/>
      <c r="O646" s="178">
        <v>0.55900000000000005</v>
      </c>
      <c r="P646" s="178"/>
      <c r="Q646" s="178"/>
      <c r="R646" s="178"/>
      <c r="S646" s="31" t="s">
        <v>395</v>
      </c>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c r="AX646" s="31"/>
      <c r="AY646" s="31"/>
      <c r="AZ646" s="31"/>
      <c r="BA646" s="31"/>
      <c r="BB646" s="31"/>
      <c r="BC646" s="31"/>
      <c r="BD646" s="31"/>
      <c r="BE646" s="31"/>
      <c r="BF646" s="31"/>
      <c r="BG646" s="48"/>
    </row>
    <row r="647" spans="1:59" s="14" customFormat="1" ht="15" customHeight="1">
      <c r="A647" s="366"/>
      <c r="B647" s="367"/>
      <c r="C647" s="367"/>
      <c r="D647" s="367"/>
      <c r="E647" s="367"/>
      <c r="F647" s="367"/>
      <c r="G647" s="31" t="s">
        <v>398</v>
      </c>
      <c r="H647" s="31"/>
      <c r="I647" s="31"/>
      <c r="J647" s="31"/>
      <c r="K647" s="31"/>
      <c r="L647" s="31"/>
      <c r="M647" s="31"/>
      <c r="N647" s="31"/>
      <c r="O647" s="31"/>
      <c r="P647" s="31"/>
      <c r="Q647" s="31"/>
      <c r="R647" s="31"/>
      <c r="S647" s="31"/>
      <c r="T647" s="31"/>
      <c r="U647" s="31"/>
      <c r="V647" s="31"/>
      <c r="W647" s="31"/>
      <c r="X647" s="31"/>
      <c r="Z647" s="257">
        <v>0.78200000000000003</v>
      </c>
      <c r="AA647" s="257"/>
      <c r="AB647" s="257"/>
      <c r="AC647" s="257"/>
      <c r="AD647" s="31" t="s">
        <v>397</v>
      </c>
      <c r="AE647" s="31"/>
      <c r="AF647" s="31"/>
      <c r="AG647" s="31"/>
      <c r="AH647" s="31"/>
      <c r="AI647" s="31"/>
      <c r="AJ647" s="31"/>
      <c r="AK647" s="31"/>
      <c r="AL647" s="31"/>
      <c r="AM647" s="31"/>
      <c r="AN647" s="31"/>
      <c r="AO647" s="31"/>
      <c r="AP647" s="31"/>
      <c r="AQ647" s="31"/>
      <c r="AR647" s="31"/>
      <c r="AS647" s="31"/>
      <c r="AT647" s="31"/>
      <c r="AU647" s="31"/>
      <c r="AV647" s="31"/>
      <c r="AW647" s="31"/>
      <c r="AX647" s="31"/>
      <c r="AY647" s="31"/>
      <c r="AZ647" s="31"/>
      <c r="BA647" s="31"/>
      <c r="BB647" s="31"/>
      <c r="BC647" s="31"/>
      <c r="BD647" s="31"/>
      <c r="BE647" s="31"/>
      <c r="BF647" s="31"/>
      <c r="BG647" s="48"/>
    </row>
    <row r="648" spans="1:59" s="14" customFormat="1" ht="15" customHeight="1">
      <c r="A648" s="366"/>
      <c r="B648" s="367"/>
      <c r="C648" s="367"/>
      <c r="D648" s="367"/>
      <c r="E648" s="367"/>
      <c r="F648" s="367"/>
      <c r="G648" s="31" t="s">
        <v>399</v>
      </c>
      <c r="H648" s="31"/>
      <c r="I648" s="31"/>
      <c r="J648" s="31"/>
      <c r="K648" s="31"/>
      <c r="L648" s="31"/>
      <c r="M648" s="31"/>
      <c r="N648" s="31"/>
      <c r="O648" s="31"/>
      <c r="P648" s="31"/>
      <c r="Q648" s="31"/>
      <c r="R648" s="31"/>
      <c r="S648" s="31"/>
      <c r="T648" s="31"/>
      <c r="U648" s="31"/>
      <c r="V648" s="31"/>
      <c r="W648" s="31"/>
      <c r="X648" s="31"/>
      <c r="Y648" s="31"/>
      <c r="Z648" s="31"/>
      <c r="AA648" s="31"/>
      <c r="AB648" s="31"/>
      <c r="AC648" s="462">
        <f>AO648*AV648/100</f>
        <v>385.71</v>
      </c>
      <c r="AD648" s="462"/>
      <c r="AE648" s="462"/>
      <c r="AF648" s="462"/>
      <c r="AG648" s="462"/>
      <c r="AH648" s="31" t="s">
        <v>502</v>
      </c>
      <c r="AI648" s="31"/>
      <c r="AJ648" s="31"/>
      <c r="AK648" s="31"/>
      <c r="AL648" s="31"/>
      <c r="AM648" s="31"/>
      <c r="AO648" s="840">
        <v>69000</v>
      </c>
      <c r="AP648" s="840"/>
      <c r="AQ648" s="840"/>
      <c r="AR648" s="840"/>
      <c r="AS648" s="840"/>
      <c r="AT648" s="335" t="s">
        <v>401</v>
      </c>
      <c r="AU648" s="335"/>
      <c r="AV648" s="463">
        <f>O646</f>
        <v>0.55900000000000005</v>
      </c>
      <c r="AW648" s="463"/>
      <c r="AX648" s="463"/>
      <c r="AY648" s="463"/>
      <c r="AZ648" s="31" t="s">
        <v>400</v>
      </c>
      <c r="BB648" s="31"/>
      <c r="BC648" s="31"/>
      <c r="BD648" s="31"/>
      <c r="BE648" s="31"/>
      <c r="BF648" s="31"/>
      <c r="BG648" s="48"/>
    </row>
    <row r="649" spans="1:59" s="14" customFormat="1" ht="5.25" customHeight="1">
      <c r="A649" s="384"/>
      <c r="B649" s="385"/>
      <c r="C649" s="385"/>
      <c r="D649" s="385"/>
      <c r="E649" s="385"/>
      <c r="F649" s="385"/>
      <c r="G649" s="50"/>
      <c r="H649" s="50"/>
      <c r="I649" s="50"/>
      <c r="J649" s="50"/>
      <c r="K649" s="50"/>
      <c r="L649" s="50"/>
      <c r="M649" s="50"/>
      <c r="N649" s="50"/>
      <c r="O649" s="50"/>
      <c r="P649" s="50"/>
      <c r="Q649" s="50"/>
      <c r="R649" s="50"/>
      <c r="S649" s="50"/>
      <c r="T649" s="50"/>
      <c r="U649" s="50"/>
      <c r="V649" s="50"/>
      <c r="W649" s="50"/>
      <c r="X649" s="50"/>
      <c r="Y649" s="50"/>
      <c r="Z649" s="50"/>
      <c r="AA649" s="50"/>
      <c r="AB649" s="50"/>
      <c r="AC649" s="50"/>
      <c r="AD649" s="50"/>
      <c r="AE649" s="50"/>
      <c r="AF649" s="50"/>
      <c r="AG649" s="50"/>
      <c r="AH649" s="50"/>
      <c r="AI649" s="50"/>
      <c r="AJ649" s="50"/>
      <c r="AK649" s="50"/>
      <c r="AL649" s="50"/>
      <c r="AM649" s="50"/>
      <c r="AN649" s="50"/>
      <c r="AO649" s="50"/>
      <c r="AP649" s="50"/>
      <c r="AQ649" s="50"/>
      <c r="AR649" s="50"/>
      <c r="AS649" s="50"/>
      <c r="AT649" s="50"/>
      <c r="AU649" s="50"/>
      <c r="AV649" s="50"/>
      <c r="AW649" s="50"/>
      <c r="AX649" s="50"/>
      <c r="AY649" s="50"/>
      <c r="AZ649" s="50"/>
      <c r="BA649" s="50"/>
      <c r="BB649" s="50"/>
      <c r="BC649" s="50"/>
      <c r="BD649" s="50"/>
      <c r="BE649" s="50"/>
      <c r="BF649" s="50"/>
      <c r="BG649" s="90"/>
    </row>
    <row r="650" spans="1:59" s="14" customFormat="1" ht="12"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c r="AL650" s="32"/>
      <c r="AM650" s="32"/>
      <c r="AN650" s="32"/>
      <c r="AO650" s="32"/>
      <c r="AP650" s="32"/>
      <c r="AQ650" s="32"/>
      <c r="AR650" s="32"/>
      <c r="AS650" s="32"/>
      <c r="AT650" s="32"/>
      <c r="AU650" s="32"/>
      <c r="AV650" s="32"/>
      <c r="AW650" s="32"/>
      <c r="AX650" s="32"/>
      <c r="AY650" s="32"/>
      <c r="AZ650" s="32"/>
      <c r="BA650" s="32"/>
      <c r="BB650" s="32"/>
      <c r="BC650" s="32"/>
      <c r="BD650" s="32"/>
      <c r="BE650" s="32"/>
      <c r="BF650" s="32"/>
      <c r="BG650" s="32"/>
    </row>
    <row r="651" spans="1:59" s="14" customFormat="1" ht="18" customHeight="1">
      <c r="A651" s="381" t="s">
        <v>204</v>
      </c>
      <c r="B651" s="382"/>
      <c r="C651" s="382"/>
      <c r="D651" s="382"/>
      <c r="E651" s="382"/>
      <c r="F651" s="382"/>
      <c r="G651" s="382"/>
      <c r="H651" s="382"/>
      <c r="I651" s="382"/>
      <c r="J651" s="382"/>
      <c r="K651" s="382"/>
      <c r="L651" s="382"/>
      <c r="M651" s="382"/>
      <c r="N651" s="382"/>
      <c r="O651" s="382"/>
      <c r="P651" s="382"/>
      <c r="Q651" s="382"/>
      <c r="R651" s="382"/>
      <c r="S651" s="382"/>
      <c r="T651" s="382"/>
      <c r="U651" s="382"/>
      <c r="V651" s="382"/>
      <c r="W651" s="382"/>
      <c r="X651" s="382"/>
      <c r="Y651" s="382"/>
      <c r="Z651" s="382"/>
      <c r="AA651" s="382"/>
      <c r="AB651" s="382"/>
      <c r="AC651" s="382"/>
      <c r="AD651" s="382"/>
      <c r="AE651" s="382"/>
      <c r="AF651" s="382"/>
      <c r="AG651" s="382"/>
      <c r="AH651" s="382"/>
      <c r="AI651" s="382"/>
      <c r="AJ651" s="382"/>
      <c r="AK651" s="382"/>
      <c r="AL651" s="382"/>
      <c r="AM651" s="382"/>
      <c r="AN651" s="382"/>
      <c r="AO651" s="382"/>
      <c r="AP651" s="382"/>
      <c r="AQ651" s="382"/>
      <c r="AR651" s="382"/>
      <c r="AS651" s="382"/>
      <c r="AT651" s="382"/>
      <c r="AU651" s="382"/>
      <c r="AV651" s="382"/>
      <c r="AW651" s="382"/>
      <c r="AX651" s="382"/>
      <c r="AY651" s="382"/>
      <c r="AZ651" s="382"/>
      <c r="BA651" s="382"/>
      <c r="BB651" s="382"/>
      <c r="BC651" s="382"/>
      <c r="BD651" s="382"/>
      <c r="BE651" s="382"/>
      <c r="BF651" s="382"/>
      <c r="BG651" s="383"/>
    </row>
    <row r="652" spans="1:59" s="14" customFormat="1" ht="8.1" customHeight="1">
      <c r="A652" s="59"/>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c r="AD652" s="60"/>
      <c r="AE652" s="60"/>
      <c r="AF652" s="60"/>
      <c r="AG652" s="60"/>
      <c r="AH652" s="60"/>
      <c r="AI652" s="60"/>
      <c r="AJ652" s="60"/>
      <c r="AK652" s="60"/>
      <c r="AL652" s="60"/>
      <c r="AM652" s="60"/>
      <c r="AN652" s="60"/>
      <c r="AO652" s="60"/>
      <c r="AP652" s="60"/>
      <c r="AQ652" s="60"/>
      <c r="AR652" s="60"/>
      <c r="AS652" s="60"/>
      <c r="AT652" s="60"/>
      <c r="AU652" s="60"/>
      <c r="AV652" s="60"/>
      <c r="AW652" s="60"/>
      <c r="AX652" s="60"/>
      <c r="AY652" s="60"/>
      <c r="AZ652" s="60"/>
      <c r="BA652" s="60"/>
      <c r="BB652" s="60"/>
      <c r="BC652" s="60"/>
      <c r="BD652" s="60"/>
      <c r="BE652" s="60"/>
      <c r="BF652" s="60"/>
      <c r="BG652" s="61"/>
    </row>
    <row r="653" spans="1:59" s="14" customFormat="1" ht="24" customHeight="1">
      <c r="A653" s="464" t="s">
        <v>203</v>
      </c>
      <c r="B653" s="367"/>
      <c r="C653" s="367"/>
      <c r="D653" s="367"/>
      <c r="E653" s="367"/>
      <c r="F653" s="367"/>
      <c r="G653" s="455" t="s">
        <v>205</v>
      </c>
      <c r="H653" s="455"/>
      <c r="I653" s="455"/>
      <c r="J653" s="455"/>
      <c r="K653" s="455"/>
      <c r="L653" s="455"/>
      <c r="M653" s="455"/>
      <c r="N653" s="455"/>
      <c r="O653" s="455"/>
      <c r="P653" s="455"/>
      <c r="Q653" s="455"/>
      <c r="R653" s="455"/>
      <c r="S653" s="455"/>
      <c r="T653" s="455"/>
      <c r="U653" s="455"/>
      <c r="V653" s="455"/>
      <c r="W653" s="455"/>
      <c r="X653" s="455"/>
      <c r="Y653" s="455"/>
      <c r="Z653" s="455"/>
      <c r="AA653" s="455"/>
      <c r="AB653" s="455"/>
      <c r="AC653" s="455"/>
      <c r="AD653" s="455"/>
      <c r="AE653" s="455"/>
      <c r="AF653" s="455"/>
      <c r="AG653" s="455"/>
      <c r="AH653" s="455"/>
      <c r="AI653" s="455"/>
      <c r="AJ653" s="455"/>
      <c r="AK653" s="455"/>
      <c r="AL653" s="455"/>
      <c r="AM653" s="455"/>
      <c r="AN653" s="455"/>
      <c r="AO653" s="455"/>
      <c r="AP653" s="455"/>
      <c r="AQ653" s="455"/>
      <c r="AR653" s="455"/>
      <c r="AS653" s="455"/>
      <c r="AT653" s="455"/>
      <c r="AU653" s="455"/>
      <c r="AV653" s="455"/>
      <c r="AW653" s="455"/>
      <c r="AX653" s="455"/>
      <c r="AY653" s="455"/>
      <c r="AZ653" s="455"/>
      <c r="BA653" s="455"/>
      <c r="BB653" s="455"/>
      <c r="BC653" s="455"/>
      <c r="BD653" s="455"/>
      <c r="BE653" s="455"/>
      <c r="BF653" s="455"/>
      <c r="BG653" s="465"/>
    </row>
    <row r="654" spans="1:59" s="14" customFormat="1" ht="22.5" customHeight="1">
      <c r="A654" s="366"/>
      <c r="B654" s="367"/>
      <c r="C654" s="367"/>
      <c r="D654" s="367"/>
      <c r="E654" s="367"/>
      <c r="F654" s="367"/>
      <c r="G654" s="455"/>
      <c r="H654" s="455"/>
      <c r="I654" s="455"/>
      <c r="J654" s="455"/>
      <c r="K654" s="455"/>
      <c r="L654" s="455"/>
      <c r="M654" s="455"/>
      <c r="N654" s="455"/>
      <c r="O654" s="455"/>
      <c r="P654" s="455"/>
      <c r="Q654" s="455"/>
      <c r="R654" s="455"/>
      <c r="S654" s="455"/>
      <c r="T654" s="455"/>
      <c r="U654" s="455"/>
      <c r="V654" s="455"/>
      <c r="W654" s="455"/>
      <c r="X654" s="455"/>
      <c r="Y654" s="455"/>
      <c r="Z654" s="455"/>
      <c r="AA654" s="455"/>
      <c r="AB654" s="455"/>
      <c r="AC654" s="455"/>
      <c r="AD654" s="455"/>
      <c r="AE654" s="455"/>
      <c r="AF654" s="455"/>
      <c r="AG654" s="455"/>
      <c r="AH654" s="455"/>
      <c r="AI654" s="455"/>
      <c r="AJ654" s="455"/>
      <c r="AK654" s="455"/>
      <c r="AL654" s="455"/>
      <c r="AM654" s="455"/>
      <c r="AN654" s="455"/>
      <c r="AO654" s="455"/>
      <c r="AP654" s="455"/>
      <c r="AQ654" s="455"/>
      <c r="AR654" s="455"/>
      <c r="AS654" s="455"/>
      <c r="AT654" s="455"/>
      <c r="AU654" s="455"/>
      <c r="AV654" s="455"/>
      <c r="AW654" s="455"/>
      <c r="AX654" s="455"/>
      <c r="AY654" s="455"/>
      <c r="AZ654" s="455"/>
      <c r="BA654" s="455"/>
      <c r="BB654" s="455"/>
      <c r="BC654" s="455"/>
      <c r="BD654" s="455"/>
      <c r="BE654" s="455"/>
      <c r="BF654" s="455"/>
      <c r="BG654" s="465"/>
    </row>
    <row r="655" spans="1:59" s="14" customFormat="1" ht="6.95" customHeight="1">
      <c r="A655" s="54"/>
      <c r="B655" s="32"/>
      <c r="C655" s="32"/>
      <c r="D655" s="32"/>
      <c r="E655" s="32"/>
      <c r="F655" s="32"/>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1"/>
      <c r="AW655" s="31"/>
      <c r="AX655" s="31"/>
      <c r="AY655" s="31"/>
      <c r="AZ655" s="31"/>
      <c r="BA655" s="31"/>
      <c r="BB655" s="31"/>
      <c r="BC655" s="31"/>
      <c r="BD655" s="31"/>
      <c r="BE655" s="31"/>
      <c r="BF655" s="31"/>
      <c r="BG655" s="48"/>
    </row>
    <row r="656" spans="1:59" s="14" customFormat="1" ht="8.1" customHeight="1">
      <c r="A656" s="366" t="s">
        <v>127</v>
      </c>
      <c r="B656" s="367"/>
      <c r="C656" s="367"/>
      <c r="D656" s="367"/>
      <c r="E656" s="367"/>
      <c r="F656" s="367"/>
      <c r="G656" s="847" t="s">
        <v>206</v>
      </c>
      <c r="H656" s="847"/>
      <c r="I656" s="847"/>
      <c r="J656" s="847"/>
      <c r="K656" s="847"/>
      <c r="L656" s="847"/>
      <c r="M656" s="847"/>
      <c r="N656" s="847"/>
      <c r="O656" s="847"/>
      <c r="P656" s="847"/>
      <c r="Q656" s="847"/>
      <c r="R656" s="847"/>
      <c r="S656" s="847"/>
      <c r="T656" s="847"/>
      <c r="U656" s="847"/>
      <c r="V656" s="847"/>
      <c r="W656" s="847"/>
      <c r="X656" s="847"/>
      <c r="Y656" s="847"/>
      <c r="Z656" s="847"/>
      <c r="AA656" s="847"/>
      <c r="AB656" s="847"/>
      <c r="AC656" s="847"/>
      <c r="AD656" s="847"/>
      <c r="AE656" s="847"/>
      <c r="AF656" s="847"/>
      <c r="AG656" s="847"/>
      <c r="AH656" s="847"/>
      <c r="AI656" s="847"/>
      <c r="AJ656" s="847"/>
      <c r="AK656" s="847"/>
      <c r="AL656" s="847"/>
      <c r="AM656" s="847"/>
      <c r="AN656" s="847"/>
      <c r="AO656" s="847"/>
      <c r="AP656" s="847"/>
      <c r="AQ656" s="847"/>
      <c r="AR656" s="847"/>
      <c r="AS656" s="847"/>
      <c r="AT656" s="847"/>
      <c r="AU656" s="847"/>
      <c r="AV656" s="847"/>
      <c r="AW656" s="847"/>
      <c r="AX656" s="847"/>
      <c r="AY656" s="847"/>
      <c r="AZ656" s="847"/>
      <c r="BA656" s="847"/>
      <c r="BB656" s="847"/>
      <c r="BC656" s="847"/>
      <c r="BD656" s="847"/>
      <c r="BE656" s="847"/>
      <c r="BF656" s="847"/>
      <c r="BG656" s="848"/>
    </row>
    <row r="657" spans="1:59" s="14" customFormat="1" ht="9" customHeight="1">
      <c r="A657" s="366"/>
      <c r="B657" s="367"/>
      <c r="C657" s="367"/>
      <c r="D657" s="367"/>
      <c r="E657" s="367"/>
      <c r="F657" s="367"/>
      <c r="G657" s="847"/>
      <c r="H657" s="847"/>
      <c r="I657" s="847"/>
      <c r="J657" s="847"/>
      <c r="K657" s="847"/>
      <c r="L657" s="847"/>
      <c r="M657" s="847"/>
      <c r="N657" s="847"/>
      <c r="O657" s="847"/>
      <c r="P657" s="847"/>
      <c r="Q657" s="847"/>
      <c r="R657" s="847"/>
      <c r="S657" s="847"/>
      <c r="T657" s="847"/>
      <c r="U657" s="847"/>
      <c r="V657" s="847"/>
      <c r="W657" s="847"/>
      <c r="X657" s="847"/>
      <c r="Y657" s="847"/>
      <c r="Z657" s="847"/>
      <c r="AA657" s="847"/>
      <c r="AB657" s="847"/>
      <c r="AC657" s="847"/>
      <c r="AD657" s="847"/>
      <c r="AE657" s="847"/>
      <c r="AF657" s="847"/>
      <c r="AG657" s="847"/>
      <c r="AH657" s="847"/>
      <c r="AI657" s="847"/>
      <c r="AJ657" s="847"/>
      <c r="AK657" s="847"/>
      <c r="AL657" s="847"/>
      <c r="AM657" s="847"/>
      <c r="AN657" s="847"/>
      <c r="AO657" s="847"/>
      <c r="AP657" s="847"/>
      <c r="AQ657" s="847"/>
      <c r="AR657" s="847"/>
      <c r="AS657" s="847"/>
      <c r="AT657" s="847"/>
      <c r="AU657" s="847"/>
      <c r="AV657" s="847"/>
      <c r="AW657" s="847"/>
      <c r="AX657" s="847"/>
      <c r="AY657" s="847"/>
      <c r="AZ657" s="847"/>
      <c r="BA657" s="847"/>
      <c r="BB657" s="847"/>
      <c r="BC657" s="847"/>
      <c r="BD657" s="847"/>
      <c r="BE657" s="847"/>
      <c r="BF657" s="847"/>
      <c r="BG657" s="848"/>
    </row>
    <row r="658" spans="1:59" s="14" customFormat="1" ht="8.1" customHeight="1">
      <c r="A658" s="54"/>
      <c r="B658" s="32"/>
      <c r="C658" s="32"/>
      <c r="D658" s="32"/>
      <c r="E658" s="32"/>
      <c r="F658" s="32"/>
      <c r="G658" s="32"/>
      <c r="H658" s="32"/>
      <c r="I658" s="32"/>
      <c r="J658" s="32"/>
      <c r="K658" s="32"/>
      <c r="L658" s="32"/>
      <c r="M658" s="32"/>
      <c r="N658" s="32"/>
      <c r="O658" s="32"/>
      <c r="P658" s="32"/>
      <c r="Q658" s="32"/>
      <c r="R658" s="32"/>
      <c r="S658" s="32"/>
      <c r="T658" s="32"/>
      <c r="U658" s="32"/>
      <c r="V658" s="32"/>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c r="AX658" s="31"/>
      <c r="AY658" s="31"/>
      <c r="AZ658" s="31"/>
      <c r="BA658" s="31"/>
      <c r="BB658" s="31"/>
      <c r="BC658" s="31"/>
      <c r="BD658" s="31"/>
      <c r="BE658" s="31"/>
      <c r="BF658" s="31"/>
      <c r="BG658" s="48"/>
    </row>
    <row r="659" spans="1:59" s="14" customFormat="1" ht="12.95" customHeight="1">
      <c r="A659" s="54"/>
      <c r="B659" s="32"/>
      <c r="C659" s="32"/>
      <c r="D659" s="32"/>
      <c r="E659" s="32"/>
      <c r="F659" s="32"/>
      <c r="G659" s="474" t="s">
        <v>207</v>
      </c>
      <c r="H659" s="474"/>
      <c r="I659" s="474"/>
      <c r="J659" s="474"/>
      <c r="K659" s="474"/>
      <c r="L659" s="474"/>
      <c r="M659" s="474"/>
      <c r="N659" s="474"/>
      <c r="O659" s="474"/>
      <c r="P659" s="474"/>
      <c r="Q659" s="474"/>
      <c r="R659" s="474"/>
      <c r="S659" s="466" t="s">
        <v>409</v>
      </c>
      <c r="T659" s="466"/>
      <c r="U659" s="466"/>
      <c r="V659" s="466"/>
      <c r="W659" s="466"/>
      <c r="X659" s="466"/>
      <c r="Y659" s="466"/>
      <c r="Z659" s="466"/>
      <c r="AA659" s="466"/>
      <c r="AB659" s="466"/>
      <c r="AC659" s="466"/>
      <c r="AD659" s="466"/>
      <c r="AE659" s="466"/>
      <c r="AF659" s="466"/>
      <c r="AG659" s="466"/>
      <c r="AH659" s="466"/>
      <c r="AI659" s="469">
        <v>1.53</v>
      </c>
      <c r="AJ659" s="469"/>
      <c r="AK659" s="469"/>
      <c r="AL659" s="27" t="s">
        <v>497</v>
      </c>
      <c r="AN659" s="91" t="s">
        <v>498</v>
      </c>
      <c r="AO659" s="470">
        <f>$A$63</f>
        <v>2020</v>
      </c>
      <c r="AP659" s="470"/>
      <c r="AQ659" s="470"/>
      <c r="AR659" s="91" t="s">
        <v>410</v>
      </c>
      <c r="AW659" s="91"/>
      <c r="AX659" s="91"/>
      <c r="AY659" s="91"/>
      <c r="AZ659" s="91"/>
      <c r="BA659" s="91"/>
      <c r="BB659" s="91"/>
      <c r="BC659" s="91"/>
      <c r="BD659" s="91"/>
      <c r="BE659" s="91"/>
      <c r="BF659" s="91"/>
      <c r="BG659" s="92"/>
    </row>
    <row r="660" spans="1:59" s="14" customFormat="1" ht="16.5" customHeight="1">
      <c r="A660" s="54"/>
      <c r="B660" s="32"/>
      <c r="C660" s="32"/>
      <c r="D660" s="32"/>
      <c r="E660" s="32"/>
      <c r="F660" s="32"/>
      <c r="G660" s="32"/>
      <c r="H660" s="32"/>
      <c r="I660" s="32"/>
      <c r="J660" s="32"/>
      <c r="K660" s="32"/>
      <c r="L660" s="32"/>
      <c r="M660" s="32"/>
      <c r="N660" s="32"/>
      <c r="O660" s="32"/>
      <c r="P660" s="32"/>
      <c r="Q660" s="32"/>
      <c r="R660" s="32"/>
      <c r="S660" s="32" t="s">
        <v>447</v>
      </c>
      <c r="T660" s="32"/>
      <c r="U660" s="32"/>
      <c r="V660" s="32"/>
      <c r="W660" s="32"/>
      <c r="X660" s="32"/>
      <c r="Y660" s="32"/>
      <c r="Z660" s="32"/>
      <c r="AA660" s="32"/>
      <c r="AB660" s="32"/>
      <c r="AC660" s="32"/>
      <c r="AD660" s="32"/>
      <c r="AE660" s="32"/>
      <c r="AF660" s="32"/>
      <c r="AG660" s="32"/>
      <c r="AH660" s="477">
        <v>48600</v>
      </c>
      <c r="AI660" s="477"/>
      <c r="AJ660" s="477"/>
      <c r="AK660" s="477"/>
      <c r="AL660" s="477"/>
      <c r="AM660" s="466" t="s">
        <v>448</v>
      </c>
      <c r="AN660" s="466"/>
      <c r="AO660" s="466"/>
      <c r="AP660" s="466"/>
      <c r="AQ660" s="32"/>
      <c r="AR660" s="32"/>
      <c r="AS660" s="32"/>
      <c r="AT660" s="32"/>
      <c r="AU660" s="32"/>
      <c r="AV660" s="32"/>
      <c r="AW660" s="32"/>
      <c r="AX660" s="32"/>
      <c r="AY660" s="32"/>
      <c r="AZ660" s="32"/>
      <c r="BA660" s="32"/>
      <c r="BB660" s="32"/>
      <c r="BC660" s="32"/>
      <c r="BD660" s="32"/>
      <c r="BE660" s="32"/>
      <c r="BF660" s="32"/>
      <c r="BG660" s="56"/>
    </row>
    <row r="661" spans="1:59" s="14" customFormat="1" ht="8.1" customHeight="1">
      <c r="A661" s="54"/>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c r="AI661" s="32"/>
      <c r="AJ661" s="32"/>
      <c r="AK661" s="32"/>
      <c r="AL661" s="32"/>
      <c r="AM661" s="32"/>
      <c r="AN661" s="32"/>
      <c r="AO661" s="32"/>
      <c r="AP661" s="32"/>
      <c r="AQ661" s="32"/>
      <c r="AR661" s="32"/>
      <c r="AS661" s="32"/>
      <c r="AT661" s="32"/>
      <c r="AU661" s="32"/>
      <c r="AV661" s="32"/>
      <c r="AW661" s="32"/>
      <c r="AX661" s="32"/>
      <c r="AY661" s="32"/>
      <c r="AZ661" s="32"/>
      <c r="BA661" s="32"/>
      <c r="BB661" s="32"/>
      <c r="BC661" s="32"/>
      <c r="BD661" s="32"/>
      <c r="BE661" s="32"/>
      <c r="BF661" s="32"/>
      <c r="BG661" s="56"/>
    </row>
    <row r="662" spans="1:59" s="14" customFormat="1" ht="13.5" customHeight="1">
      <c r="A662" s="52"/>
      <c r="B662" s="53"/>
      <c r="C662" s="53"/>
      <c r="D662" s="53"/>
      <c r="E662" s="53"/>
      <c r="F662" s="53"/>
      <c r="G662" s="475" t="s">
        <v>411</v>
      </c>
      <c r="H662" s="475"/>
      <c r="I662" s="475"/>
      <c r="J662" s="475"/>
      <c r="K662" s="475"/>
      <c r="L662" s="475"/>
      <c r="M662" s="475"/>
      <c r="N662" s="475"/>
      <c r="O662" s="475"/>
      <c r="P662" s="475"/>
      <c r="Q662" s="475"/>
      <c r="R662" s="475"/>
      <c r="S662" s="475"/>
      <c r="T662" s="475"/>
      <c r="U662" s="475"/>
      <c r="V662" s="475"/>
      <c r="W662" s="475"/>
      <c r="X662" s="475"/>
      <c r="Y662" s="475"/>
      <c r="Z662" s="475"/>
      <c r="AA662" s="475"/>
      <c r="AB662" s="475"/>
      <c r="AC662" s="475"/>
      <c r="AD662" s="475"/>
      <c r="AE662" s="475"/>
      <c r="AF662" s="475"/>
      <c r="AG662" s="475"/>
      <c r="AH662" s="475"/>
      <c r="AI662" s="475"/>
      <c r="AJ662" s="475"/>
      <c r="AK662" s="475"/>
      <c r="AL662" s="475"/>
      <c r="AM662" s="475"/>
      <c r="AN662" s="475"/>
      <c r="AO662" s="475"/>
      <c r="AP662" s="475"/>
      <c r="AQ662" s="390">
        <v>1.4</v>
      </c>
      <c r="AR662" s="390"/>
      <c r="AS662" s="390"/>
      <c r="AT662" s="93"/>
      <c r="AU662" s="93"/>
      <c r="AV662" s="93"/>
      <c r="AW662" s="93"/>
      <c r="AX662" s="93"/>
      <c r="AY662" s="93"/>
      <c r="AZ662" s="93"/>
      <c r="BA662" s="93"/>
      <c r="BB662" s="93"/>
      <c r="BC662" s="93"/>
      <c r="BD662" s="93"/>
      <c r="BE662" s="93"/>
      <c r="BF662" s="93"/>
      <c r="BG662" s="94"/>
    </row>
    <row r="663" spans="1:59" s="14" customFormat="1" ht="12"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c r="AI663" s="32"/>
      <c r="AJ663" s="32"/>
      <c r="AK663" s="32"/>
      <c r="AL663" s="32"/>
      <c r="AM663" s="32"/>
      <c r="AN663" s="32"/>
      <c r="AO663" s="32"/>
      <c r="AP663" s="32"/>
      <c r="AQ663" s="32"/>
      <c r="AR663" s="32"/>
      <c r="AS663" s="32"/>
      <c r="AT663" s="32"/>
      <c r="AU663" s="32"/>
      <c r="AV663" s="32"/>
      <c r="AW663" s="32"/>
      <c r="AX663" s="32"/>
      <c r="AY663" s="32"/>
      <c r="AZ663" s="32"/>
      <c r="BA663" s="32"/>
      <c r="BB663" s="32"/>
      <c r="BC663" s="32"/>
      <c r="BD663" s="32"/>
      <c r="BE663" s="32"/>
      <c r="BF663" s="32"/>
      <c r="BG663" s="32"/>
    </row>
    <row r="664" spans="1:59" s="14" customFormat="1" ht="18" customHeight="1">
      <c r="A664" s="381" t="s">
        <v>208</v>
      </c>
      <c r="B664" s="382"/>
      <c r="C664" s="382"/>
      <c r="D664" s="382"/>
      <c r="E664" s="382"/>
      <c r="F664" s="382"/>
      <c r="G664" s="382"/>
      <c r="H664" s="382"/>
      <c r="I664" s="382"/>
      <c r="J664" s="382"/>
      <c r="K664" s="382"/>
      <c r="L664" s="382"/>
      <c r="M664" s="382"/>
      <c r="N664" s="382"/>
      <c r="O664" s="382"/>
      <c r="P664" s="382"/>
      <c r="Q664" s="382"/>
      <c r="R664" s="382"/>
      <c r="S664" s="382"/>
      <c r="T664" s="382"/>
      <c r="U664" s="382"/>
      <c r="V664" s="382"/>
      <c r="W664" s="382"/>
      <c r="X664" s="382"/>
      <c r="Y664" s="382"/>
      <c r="Z664" s="382"/>
      <c r="AA664" s="382"/>
      <c r="AB664" s="382"/>
      <c r="AC664" s="382"/>
      <c r="AD664" s="382"/>
      <c r="AE664" s="382"/>
      <c r="AF664" s="382"/>
      <c r="AG664" s="382"/>
      <c r="AH664" s="382"/>
      <c r="AI664" s="382"/>
      <c r="AJ664" s="382"/>
      <c r="AK664" s="382"/>
      <c r="AL664" s="382"/>
      <c r="AM664" s="382"/>
      <c r="AN664" s="382"/>
      <c r="AO664" s="382"/>
      <c r="AP664" s="382"/>
      <c r="AQ664" s="382"/>
      <c r="AR664" s="382"/>
      <c r="AS664" s="382"/>
      <c r="AT664" s="382"/>
      <c r="AU664" s="382"/>
      <c r="AV664" s="382"/>
      <c r="AW664" s="382"/>
      <c r="AX664" s="382"/>
      <c r="AY664" s="382"/>
      <c r="AZ664" s="382"/>
      <c r="BA664" s="382"/>
      <c r="BB664" s="382"/>
      <c r="BC664" s="382"/>
      <c r="BD664" s="382"/>
      <c r="BE664" s="382"/>
      <c r="BF664" s="382"/>
      <c r="BG664" s="383"/>
    </row>
    <row r="665" spans="1:59" s="14" customFormat="1" ht="8.1" customHeight="1">
      <c r="A665" s="59"/>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c r="AD665" s="60"/>
      <c r="AE665" s="60"/>
      <c r="AF665" s="60"/>
      <c r="AG665" s="60"/>
      <c r="AH665" s="60"/>
      <c r="AI665" s="60"/>
      <c r="AJ665" s="60"/>
      <c r="AK665" s="60"/>
      <c r="AL665" s="60"/>
      <c r="AM665" s="60"/>
      <c r="AN665" s="60"/>
      <c r="AO665" s="60"/>
      <c r="AP665" s="60"/>
      <c r="AQ665" s="60"/>
      <c r="AR665" s="60"/>
      <c r="AS665" s="60"/>
      <c r="AT665" s="60"/>
      <c r="AU665" s="60"/>
      <c r="AV665" s="60"/>
      <c r="AW665" s="60"/>
      <c r="AX665" s="60"/>
      <c r="AY665" s="60"/>
      <c r="AZ665" s="60"/>
      <c r="BA665" s="60"/>
      <c r="BB665" s="60"/>
      <c r="BC665" s="60"/>
      <c r="BD665" s="60"/>
      <c r="BE665" s="60"/>
      <c r="BF665" s="60"/>
      <c r="BG665" s="61"/>
    </row>
    <row r="666" spans="1:59" s="14" customFormat="1" ht="16.5" customHeight="1">
      <c r="A666" s="464" t="s">
        <v>126</v>
      </c>
      <c r="B666" s="367"/>
      <c r="C666" s="367"/>
      <c r="D666" s="367"/>
      <c r="E666" s="367"/>
      <c r="F666" s="367"/>
      <c r="G666" s="455" t="s">
        <v>412</v>
      </c>
      <c r="H666" s="455"/>
      <c r="I666" s="455"/>
      <c r="J666" s="455"/>
      <c r="K666" s="455"/>
      <c r="L666" s="455"/>
      <c r="M666" s="455"/>
      <c r="N666" s="455"/>
      <c r="O666" s="455"/>
      <c r="P666" s="455"/>
      <c r="Q666" s="455"/>
      <c r="R666" s="455"/>
      <c r="S666" s="455"/>
      <c r="T666" s="455"/>
      <c r="U666" s="455"/>
      <c r="V666" s="455"/>
      <c r="W666" s="455"/>
      <c r="X666" s="455"/>
      <c r="Y666" s="455"/>
      <c r="Z666" s="455"/>
      <c r="AA666" s="455"/>
      <c r="AB666" s="455"/>
      <c r="AC666" s="455"/>
      <c r="AD666" s="455"/>
      <c r="AE666" s="455"/>
      <c r="AF666" s="455"/>
      <c r="AG666" s="455"/>
      <c r="AH666" s="455"/>
      <c r="AI666" s="455"/>
      <c r="AJ666" s="455"/>
      <c r="AK666" s="455"/>
      <c r="AL666" s="455"/>
      <c r="AM666" s="455"/>
      <c r="AN666" s="455"/>
      <c r="AO666" s="455"/>
      <c r="AP666" s="455"/>
      <c r="AQ666" s="455"/>
      <c r="AR666" s="455"/>
      <c r="AS666" s="455"/>
      <c r="AT666" s="455"/>
      <c r="AU666" s="455"/>
      <c r="AV666" s="455"/>
      <c r="AW666" s="455"/>
      <c r="AX666" s="455"/>
      <c r="AY666" s="455"/>
      <c r="AZ666" s="455"/>
      <c r="BA666" s="455"/>
      <c r="BB666" s="455"/>
      <c r="BC666" s="455"/>
      <c r="BD666" s="455"/>
      <c r="BE666" s="455"/>
      <c r="BF666" s="455"/>
      <c r="BG666" s="465"/>
    </row>
    <row r="667" spans="1:59" s="14" customFormat="1" ht="16.5" customHeight="1">
      <c r="A667" s="128"/>
      <c r="B667" s="129"/>
      <c r="C667" s="129"/>
      <c r="D667" s="129"/>
      <c r="E667" s="129"/>
      <c r="F667" s="129"/>
      <c r="G667" s="476">
        <v>2.7</v>
      </c>
      <c r="H667" s="476"/>
      <c r="I667" s="476"/>
      <c r="J667" s="118" t="s">
        <v>413</v>
      </c>
      <c r="K667" s="130"/>
      <c r="L667" s="130"/>
      <c r="M667" s="130"/>
      <c r="N667" s="130"/>
      <c r="O667" s="130"/>
      <c r="P667" s="130"/>
      <c r="Q667" s="130"/>
      <c r="R667" s="130"/>
      <c r="S667" s="130"/>
      <c r="T667" s="130"/>
      <c r="U667" s="130"/>
      <c r="V667" s="130"/>
      <c r="W667" s="130"/>
      <c r="X667" s="130"/>
      <c r="Y667" s="130"/>
      <c r="Z667" s="130"/>
      <c r="AA667" s="130"/>
      <c r="AB667" s="130"/>
      <c r="AC667" s="130"/>
      <c r="AD667" s="130"/>
      <c r="AE667" s="130"/>
      <c r="AF667" s="130"/>
      <c r="AG667" s="130"/>
      <c r="AH667" s="130"/>
      <c r="AI667" s="130"/>
      <c r="AJ667" s="130"/>
      <c r="AK667" s="130"/>
      <c r="AL667" s="130"/>
      <c r="AM667" s="130"/>
      <c r="AN667" s="130"/>
      <c r="AO667" s="130"/>
      <c r="AP667" s="130"/>
      <c r="AQ667" s="130"/>
      <c r="AR667" s="130"/>
      <c r="AS667" s="130"/>
      <c r="AT667" s="130"/>
      <c r="AU667" s="130"/>
      <c r="AV667" s="130"/>
      <c r="AW667" s="130"/>
      <c r="AX667" s="130"/>
      <c r="AY667" s="130"/>
      <c r="AZ667" s="130"/>
      <c r="BA667" s="130"/>
      <c r="BB667" s="130"/>
      <c r="BC667" s="130"/>
      <c r="BD667" s="130"/>
      <c r="BE667" s="130"/>
      <c r="BF667" s="130"/>
      <c r="BG667" s="131"/>
    </row>
    <row r="668" spans="1:59" s="14" customFormat="1" ht="6.95" customHeight="1">
      <c r="A668" s="54"/>
      <c r="B668" s="32"/>
      <c r="C668" s="32"/>
      <c r="D668" s="32"/>
      <c r="E668" s="32"/>
      <c r="F668" s="32"/>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c r="AT668" s="31"/>
      <c r="AU668" s="31"/>
      <c r="AV668" s="31"/>
      <c r="AW668" s="31"/>
      <c r="AX668" s="31"/>
      <c r="AY668" s="31"/>
      <c r="AZ668" s="31"/>
      <c r="BA668" s="31"/>
      <c r="BB668" s="31"/>
      <c r="BC668" s="31"/>
      <c r="BD668" s="31"/>
      <c r="BE668" s="31"/>
      <c r="BF668" s="31"/>
      <c r="BG668" s="48"/>
    </row>
    <row r="669" spans="1:59" s="14" customFormat="1" ht="16.5" customHeight="1">
      <c r="A669" s="366" t="s">
        <v>127</v>
      </c>
      <c r="B669" s="367"/>
      <c r="C669" s="367"/>
      <c r="D669" s="367"/>
      <c r="E669" s="367"/>
      <c r="F669" s="367"/>
      <c r="G669" s="455" t="s">
        <v>414</v>
      </c>
      <c r="H669" s="455"/>
      <c r="I669" s="455"/>
      <c r="J669" s="455"/>
      <c r="K669" s="455"/>
      <c r="L669" s="455"/>
      <c r="M669" s="455"/>
      <c r="N669" s="455"/>
      <c r="O669" s="455"/>
      <c r="P669" s="455"/>
      <c r="Q669" s="455"/>
      <c r="R669" s="455"/>
      <c r="S669" s="455"/>
      <c r="T669" s="455"/>
      <c r="U669" s="455"/>
      <c r="V669" s="455"/>
      <c r="W669" s="455"/>
      <c r="X669" s="455"/>
      <c r="Y669" s="455"/>
      <c r="Z669" s="455"/>
      <c r="AA669" s="455"/>
      <c r="AB669" s="455"/>
      <c r="AC669" s="455"/>
      <c r="AD669" s="455"/>
      <c r="AE669" s="455"/>
      <c r="AF669" s="455"/>
      <c r="AG669" s="455"/>
      <c r="AH669" s="455"/>
      <c r="AI669" s="455"/>
      <c r="AJ669" s="455"/>
      <c r="AK669" s="455"/>
      <c r="AL669" s="455"/>
      <c r="AM669" s="455"/>
      <c r="AN669" s="455"/>
      <c r="AO669" s="455"/>
      <c r="AP669" s="455"/>
      <c r="AQ669" s="455"/>
      <c r="AR669" s="455"/>
      <c r="AS669" s="455"/>
      <c r="AT669" s="455"/>
      <c r="AU669" s="455"/>
      <c r="AV669" s="455"/>
      <c r="AW669" s="455"/>
      <c r="AX669" s="455"/>
      <c r="AY669" s="455"/>
      <c r="AZ669" s="455"/>
      <c r="BA669" s="455"/>
      <c r="BB669" s="455"/>
      <c r="BC669" s="455"/>
      <c r="BD669" s="455"/>
      <c r="BE669" s="455"/>
      <c r="BF669" s="455"/>
      <c r="BG669" s="465"/>
    </row>
    <row r="670" spans="1:59" s="14" customFormat="1" ht="16.5" customHeight="1">
      <c r="A670" s="132"/>
      <c r="B670" s="129"/>
      <c r="C670" s="129"/>
      <c r="D670" s="129"/>
      <c r="E670" s="129"/>
      <c r="F670" s="129"/>
      <c r="G670" s="118" t="s">
        <v>415</v>
      </c>
      <c r="H670" s="130"/>
      <c r="I670" s="130"/>
      <c r="J670" s="130"/>
      <c r="K670" s="130"/>
      <c r="L670" s="130"/>
      <c r="M670" s="130"/>
      <c r="N670" s="130"/>
      <c r="O670" s="130"/>
      <c r="Q670" s="242">
        <f>G667</f>
        <v>2.7</v>
      </c>
      <c r="R670" s="242"/>
      <c r="S670" s="242"/>
      <c r="T670" s="118" t="str">
        <f>J667</f>
        <v>%.</v>
      </c>
      <c r="U670" s="130"/>
      <c r="V670" s="130"/>
      <c r="W670" s="130"/>
      <c r="X670" s="130"/>
      <c r="Y670" s="130"/>
      <c r="Z670" s="130"/>
      <c r="AA670" s="130"/>
      <c r="AB670" s="130"/>
      <c r="AC670" s="130"/>
      <c r="AD670" s="130"/>
      <c r="AE670" s="130"/>
      <c r="AF670" s="130"/>
      <c r="AG670" s="130"/>
      <c r="AH670" s="130"/>
      <c r="AI670" s="130"/>
      <c r="AJ670" s="130"/>
      <c r="AK670" s="130"/>
      <c r="AL670" s="130"/>
      <c r="AM670" s="130"/>
      <c r="AN670" s="130"/>
      <c r="AO670" s="130"/>
      <c r="AP670" s="130"/>
      <c r="AQ670" s="130"/>
      <c r="AR670" s="130"/>
      <c r="AS670" s="130"/>
      <c r="AT670" s="130"/>
      <c r="AU670" s="130"/>
      <c r="AV670" s="130"/>
      <c r="AW670" s="130"/>
      <c r="AX670" s="130"/>
      <c r="AY670" s="130"/>
      <c r="AZ670" s="130"/>
      <c r="BA670" s="130"/>
      <c r="BB670" s="130"/>
      <c r="BC670" s="130"/>
      <c r="BD670" s="130"/>
      <c r="BE670" s="130"/>
      <c r="BF670" s="130"/>
      <c r="BG670" s="131"/>
    </row>
    <row r="671" spans="1:59" s="14" customFormat="1" ht="12" customHeight="1">
      <c r="A671" s="52"/>
      <c r="B671" s="53"/>
      <c r="C671" s="53"/>
      <c r="D671" s="53"/>
      <c r="E671" s="53"/>
      <c r="F671" s="53"/>
      <c r="G671" s="32"/>
      <c r="H671" s="32"/>
      <c r="I671" s="32"/>
      <c r="J671" s="32"/>
      <c r="K671" s="32"/>
      <c r="L671" s="32"/>
      <c r="M671" s="32"/>
      <c r="N671" s="32"/>
      <c r="O671" s="32"/>
      <c r="P671" s="32"/>
      <c r="Q671" s="32"/>
      <c r="R671" s="32"/>
      <c r="S671" s="32"/>
      <c r="T671" s="32"/>
      <c r="U671" s="32"/>
      <c r="V671" s="32"/>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c r="AT671" s="31"/>
      <c r="AU671" s="31"/>
      <c r="AV671" s="31"/>
      <c r="AW671" s="31"/>
      <c r="AX671" s="31"/>
      <c r="AY671" s="31"/>
      <c r="AZ671" s="31"/>
      <c r="BA671" s="31"/>
      <c r="BB671" s="31"/>
      <c r="BC671" s="31"/>
      <c r="BD671" s="31"/>
      <c r="BE671" s="31"/>
      <c r="BF671" s="31"/>
      <c r="BG671" s="131"/>
    </row>
    <row r="672" spans="1:59" s="14" customFormat="1" ht="18" customHeight="1">
      <c r="A672" s="381" t="s">
        <v>209</v>
      </c>
      <c r="B672" s="382"/>
      <c r="C672" s="382"/>
      <c r="D672" s="382"/>
      <c r="E672" s="382"/>
      <c r="F672" s="382"/>
      <c r="G672" s="382"/>
      <c r="H672" s="382"/>
      <c r="I672" s="382"/>
      <c r="J672" s="382"/>
      <c r="K672" s="382"/>
      <c r="L672" s="382"/>
      <c r="M672" s="382"/>
      <c r="N672" s="382"/>
      <c r="O672" s="382"/>
      <c r="P672" s="382"/>
      <c r="Q672" s="382"/>
      <c r="R672" s="382"/>
      <c r="S672" s="382"/>
      <c r="T672" s="382"/>
      <c r="U672" s="382"/>
      <c r="V672" s="382"/>
      <c r="W672" s="382"/>
      <c r="X672" s="382"/>
      <c r="Y672" s="382"/>
      <c r="Z672" s="382"/>
      <c r="AA672" s="382"/>
      <c r="AB672" s="382"/>
      <c r="AC672" s="382"/>
      <c r="AD672" s="382"/>
      <c r="AE672" s="382"/>
      <c r="AF672" s="382"/>
      <c r="AG672" s="382"/>
      <c r="AH672" s="382"/>
      <c r="AI672" s="382"/>
      <c r="AJ672" s="382"/>
      <c r="AK672" s="382"/>
      <c r="AL672" s="382"/>
      <c r="AM672" s="382"/>
      <c r="AN672" s="382"/>
      <c r="AO672" s="382"/>
      <c r="AP672" s="382"/>
      <c r="AQ672" s="382"/>
      <c r="AR672" s="382"/>
      <c r="AS672" s="382"/>
      <c r="AT672" s="382"/>
      <c r="AU672" s="382"/>
      <c r="AV672" s="382"/>
      <c r="AW672" s="382"/>
      <c r="AX672" s="382"/>
      <c r="AY672" s="382"/>
      <c r="AZ672" s="382"/>
      <c r="BA672" s="382"/>
      <c r="BB672" s="382"/>
      <c r="BC672" s="382"/>
      <c r="BD672" s="382"/>
      <c r="BE672" s="382"/>
      <c r="BF672" s="382"/>
      <c r="BG672" s="383"/>
    </row>
    <row r="673" spans="1:59" s="14" customFormat="1" ht="8.1" customHeight="1">
      <c r="A673" s="59"/>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c r="AC673" s="60"/>
      <c r="AD673" s="60"/>
      <c r="AE673" s="60"/>
      <c r="AF673" s="60"/>
      <c r="AG673" s="60"/>
      <c r="AH673" s="60"/>
      <c r="AI673" s="60"/>
      <c r="AJ673" s="60"/>
      <c r="AK673" s="60"/>
      <c r="AL673" s="60"/>
      <c r="AM673" s="60"/>
      <c r="AN673" s="60"/>
      <c r="AO673" s="60"/>
      <c r="AP673" s="60"/>
      <c r="AQ673" s="60"/>
      <c r="AR673" s="60"/>
      <c r="AS673" s="60"/>
      <c r="AT673" s="60"/>
      <c r="AU673" s="60"/>
      <c r="AV673" s="60"/>
      <c r="AW673" s="60"/>
      <c r="AX673" s="60"/>
      <c r="AY673" s="60"/>
      <c r="AZ673" s="60"/>
      <c r="BA673" s="60"/>
      <c r="BB673" s="60"/>
      <c r="BC673" s="60"/>
      <c r="BD673" s="60"/>
      <c r="BE673" s="60"/>
      <c r="BF673" s="60"/>
      <c r="BG673" s="61"/>
    </row>
    <row r="674" spans="1:59" s="14" customFormat="1" ht="16.149999999999999" customHeight="1">
      <c r="A674" s="464" t="s">
        <v>126</v>
      </c>
      <c r="B674" s="367"/>
      <c r="C674" s="367"/>
      <c r="D674" s="367"/>
      <c r="E674" s="367"/>
      <c r="F674" s="367"/>
      <c r="G674" s="455" t="s">
        <v>422</v>
      </c>
      <c r="H674" s="455"/>
      <c r="I674" s="455"/>
      <c r="J674" s="455"/>
      <c r="K674" s="455"/>
      <c r="L674" s="455"/>
      <c r="M674" s="455"/>
      <c r="N674" s="455"/>
      <c r="O674" s="455"/>
      <c r="P674" s="455"/>
      <c r="Q674" s="455"/>
      <c r="R674" s="455"/>
      <c r="S674" s="455"/>
      <c r="T674" s="455"/>
      <c r="U674" s="455"/>
      <c r="V674" s="455"/>
      <c r="W674" s="455"/>
      <c r="X674" s="455"/>
      <c r="Y674" s="455"/>
      <c r="Z674" s="455"/>
      <c r="AA674" s="455"/>
      <c r="AB674" s="455"/>
      <c r="AC674" s="455"/>
      <c r="AD674" s="455"/>
      <c r="AE674" s="455"/>
      <c r="AF674" s="455"/>
      <c r="AG674" s="455"/>
      <c r="AH674" s="455"/>
      <c r="AI674" s="455"/>
      <c r="AJ674" s="455"/>
      <c r="AK674" s="455"/>
      <c r="AL674" s="455"/>
      <c r="AM674" s="455"/>
      <c r="AN674" s="455"/>
      <c r="AO674" s="455"/>
      <c r="AP674" s="455"/>
      <c r="AQ674" s="455"/>
      <c r="AR674" s="455"/>
      <c r="AS674" s="455"/>
      <c r="AT674" s="455"/>
      <c r="AU674" s="455"/>
      <c r="AV674" s="455"/>
      <c r="AW674" s="455"/>
      <c r="AX674" s="455"/>
      <c r="AY674" s="455"/>
      <c r="AZ674" s="455"/>
      <c r="BA674" s="455"/>
      <c r="BB674" s="455"/>
      <c r="BC674" s="455"/>
      <c r="BD674" s="455"/>
      <c r="BE674" s="455"/>
      <c r="BF674" s="455"/>
      <c r="BG674" s="465"/>
    </row>
    <row r="675" spans="1:59" s="14" customFormat="1" ht="16.149999999999999" customHeight="1">
      <c r="A675" s="54"/>
      <c r="B675" s="32"/>
      <c r="C675" s="32"/>
      <c r="D675" s="32"/>
      <c r="E675" s="32"/>
      <c r="F675" s="32"/>
      <c r="G675" s="25" t="s">
        <v>423</v>
      </c>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P675" s="471">
        <v>0</v>
      </c>
      <c r="AQ675" s="471"/>
      <c r="AR675" s="471"/>
      <c r="AS675" s="471"/>
      <c r="AT675" s="125" t="s">
        <v>424</v>
      </c>
      <c r="BG675" s="56"/>
    </row>
    <row r="676" spans="1:59" s="14" customFormat="1" ht="6.95" customHeight="1">
      <c r="A676" s="54"/>
      <c r="B676" s="32"/>
      <c r="C676" s="32"/>
      <c r="D676" s="32"/>
      <c r="E676" s="32"/>
      <c r="F676" s="32"/>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c r="AX676" s="31"/>
      <c r="AY676" s="31"/>
      <c r="AZ676" s="31"/>
      <c r="BA676" s="31"/>
      <c r="BB676" s="31"/>
      <c r="BC676" s="31"/>
      <c r="BD676" s="31"/>
      <c r="BE676" s="31"/>
      <c r="BF676" s="31"/>
      <c r="BG676" s="48"/>
    </row>
    <row r="677" spans="1:59" s="14" customFormat="1" ht="16.149999999999999" customHeight="1">
      <c r="A677" s="366" t="s">
        <v>127</v>
      </c>
      <c r="B677" s="367"/>
      <c r="C677" s="367"/>
      <c r="D677" s="367"/>
      <c r="E677" s="367"/>
      <c r="F677" s="367"/>
      <c r="G677" s="455" t="s">
        <v>425</v>
      </c>
      <c r="H677" s="455"/>
      <c r="I677" s="455"/>
      <c r="J677" s="455"/>
      <c r="K677" s="455"/>
      <c r="L677" s="455"/>
      <c r="M677" s="455"/>
      <c r="N677" s="455"/>
      <c r="O677" s="455"/>
      <c r="P677" s="455"/>
      <c r="Q677" s="455"/>
      <c r="R677" s="455"/>
      <c r="S677" s="455"/>
      <c r="T677" s="455"/>
      <c r="U677" s="455"/>
      <c r="V677" s="455"/>
      <c r="W677" s="455"/>
      <c r="X677" s="455"/>
      <c r="Y677" s="455"/>
      <c r="Z677" s="455"/>
      <c r="AA677" s="455"/>
      <c r="AB677" s="455"/>
      <c r="AC677" s="455"/>
      <c r="AD677" s="455"/>
      <c r="AE677" s="455"/>
      <c r="AF677" s="455"/>
      <c r="AG677" s="455"/>
      <c r="AH677" s="455"/>
      <c r="AI677" s="455"/>
      <c r="AJ677" s="455"/>
      <c r="AK677" s="455"/>
      <c r="AL677" s="455"/>
      <c r="AM677" s="455"/>
      <c r="AN677" s="455"/>
      <c r="AO677" s="455"/>
      <c r="AP677" s="455"/>
      <c r="AQ677" s="455"/>
      <c r="AR677" s="455"/>
      <c r="AS677" s="455"/>
      <c r="AT677" s="455"/>
      <c r="AU677" s="455"/>
      <c r="AV677" s="455"/>
      <c r="AW677" s="455"/>
      <c r="AX677" s="455"/>
      <c r="AY677" s="455"/>
      <c r="AZ677" s="455"/>
      <c r="BA677" s="455"/>
      <c r="BB677" s="455"/>
      <c r="BC677" s="455"/>
      <c r="BD677" s="455"/>
      <c r="BE677" s="455"/>
      <c r="BF677" s="455"/>
      <c r="BG677" s="465"/>
    </row>
    <row r="678" spans="1:59" s="14" customFormat="1" ht="16.149999999999999" customHeight="1">
      <c r="A678" s="384"/>
      <c r="B678" s="385"/>
      <c r="C678" s="385"/>
      <c r="D678" s="385"/>
      <c r="E678" s="385"/>
      <c r="F678" s="385"/>
      <c r="G678" s="93" t="s">
        <v>426</v>
      </c>
      <c r="H678" s="93"/>
      <c r="I678" s="93"/>
      <c r="J678" s="93"/>
      <c r="K678" s="93"/>
      <c r="L678" s="93"/>
      <c r="M678" s="93"/>
      <c r="N678" s="93"/>
      <c r="O678" s="93"/>
      <c r="P678" s="93"/>
      <c r="Q678" s="93"/>
      <c r="R678" s="93"/>
      <c r="S678" s="93"/>
      <c r="T678" s="93"/>
      <c r="U678" s="93"/>
      <c r="V678" s="93"/>
      <c r="W678" s="93"/>
      <c r="X678" s="93"/>
      <c r="Y678" s="93"/>
      <c r="Z678" s="93"/>
      <c r="AA678" s="93"/>
      <c r="AB678" s="93"/>
      <c r="AC678" s="93"/>
      <c r="AD678" s="93"/>
      <c r="AE678" s="93"/>
      <c r="AF678" s="93"/>
      <c r="AG678" s="93"/>
      <c r="AH678" s="93"/>
      <c r="AI678" s="93"/>
      <c r="AJ678" s="93"/>
      <c r="AK678" s="93"/>
      <c r="AL678" s="93"/>
      <c r="AM678" s="93"/>
      <c r="AN678" s="93"/>
      <c r="AO678" s="93"/>
      <c r="AP678" s="93"/>
      <c r="AQ678" s="93"/>
      <c r="AR678" s="93"/>
      <c r="AS678" s="53"/>
      <c r="AT678" s="241">
        <v>1.5</v>
      </c>
      <c r="AU678" s="241"/>
      <c r="AV678" s="241"/>
      <c r="AW678" s="241"/>
      <c r="AX678" s="113" t="s">
        <v>424</v>
      </c>
      <c r="AY678" s="53"/>
      <c r="AZ678" s="53"/>
      <c r="BA678" s="53"/>
      <c r="BB678" s="53"/>
      <c r="BC678" s="53"/>
      <c r="BD678" s="53"/>
      <c r="BE678" s="53"/>
      <c r="BF678" s="53"/>
      <c r="BG678" s="57"/>
    </row>
    <row r="679" spans="1:59" s="14" customFormat="1" ht="8.1"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c r="AI679" s="32"/>
      <c r="AJ679" s="32"/>
      <c r="AK679" s="32"/>
      <c r="AL679" s="32"/>
      <c r="AM679" s="32"/>
      <c r="AN679" s="32"/>
      <c r="AO679" s="32"/>
      <c r="AP679" s="32"/>
      <c r="AQ679" s="32"/>
      <c r="AR679" s="32"/>
      <c r="AS679" s="32"/>
      <c r="AT679" s="32"/>
      <c r="AU679" s="32"/>
      <c r="AV679" s="32"/>
      <c r="AW679" s="32"/>
      <c r="AX679" s="32"/>
      <c r="AY679" s="32"/>
      <c r="AZ679" s="32"/>
      <c r="BA679" s="32"/>
      <c r="BB679" s="32"/>
      <c r="BC679" s="32"/>
      <c r="BD679" s="32"/>
      <c r="BE679" s="32"/>
      <c r="BF679" s="32"/>
      <c r="BG679" s="32"/>
    </row>
    <row r="680" spans="1:59" s="14" customFormat="1" ht="8.1"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c r="AI680" s="32"/>
      <c r="AJ680" s="32"/>
      <c r="AK680" s="32"/>
      <c r="AL680" s="32"/>
      <c r="AM680" s="32"/>
      <c r="AN680" s="32"/>
      <c r="AO680" s="32"/>
      <c r="AP680" s="32"/>
      <c r="AQ680" s="32"/>
      <c r="AR680" s="32"/>
      <c r="AS680" s="32"/>
      <c r="AT680" s="32"/>
      <c r="AU680" s="32"/>
      <c r="AV680" s="32"/>
      <c r="AW680" s="32"/>
      <c r="AX680" s="32"/>
      <c r="AY680" s="32"/>
      <c r="AZ680" s="32"/>
      <c r="BA680" s="32"/>
      <c r="BB680" s="32"/>
      <c r="BC680" s="32"/>
      <c r="BD680" s="32"/>
      <c r="BE680" s="32"/>
      <c r="BF680" s="32"/>
      <c r="BG680" s="32"/>
    </row>
    <row r="681" spans="1:59" s="14" customFormat="1" ht="8.1" customHeight="1"/>
    <row r="682" spans="1:59" s="14" customFormat="1" ht="8.1" customHeight="1">
      <c r="A682" s="265" t="s">
        <v>8</v>
      </c>
      <c r="B682" s="265"/>
      <c r="C682" s="265"/>
      <c r="D682" s="265"/>
      <c r="E682" s="265"/>
      <c r="F682" s="265"/>
      <c r="G682" s="265"/>
      <c r="H682" s="265"/>
      <c r="I682" s="265"/>
      <c r="J682" s="265"/>
      <c r="K682" s="265"/>
      <c r="L682" s="265"/>
      <c r="M682" s="265"/>
      <c r="N682" s="265"/>
      <c r="O682" s="265"/>
      <c r="P682" s="265"/>
      <c r="Q682" s="265"/>
      <c r="R682" s="265"/>
      <c r="S682" s="265"/>
      <c r="T682" s="265"/>
      <c r="U682" s="265"/>
      <c r="V682" s="265"/>
      <c r="W682" s="265"/>
      <c r="X682" s="265"/>
      <c r="Y682" s="265"/>
      <c r="Z682" s="265"/>
      <c r="AA682" s="265"/>
      <c r="AB682" s="265"/>
      <c r="AC682" s="265"/>
      <c r="AD682" s="265"/>
      <c r="AE682" s="265"/>
      <c r="AF682" s="265"/>
      <c r="AG682" s="265"/>
      <c r="AH682" s="265"/>
      <c r="AI682" s="265"/>
      <c r="AJ682" s="265"/>
      <c r="AK682" s="265"/>
      <c r="AL682" s="265"/>
      <c r="AM682" s="265"/>
      <c r="AN682" s="265"/>
      <c r="AO682" s="265"/>
      <c r="AP682" s="265"/>
      <c r="AQ682" s="265"/>
      <c r="AR682" s="265"/>
      <c r="AS682" s="265"/>
      <c r="AT682" s="265"/>
      <c r="AU682" s="265"/>
      <c r="AV682" s="265"/>
      <c r="AW682" s="265"/>
      <c r="AX682" s="265"/>
      <c r="AY682" s="346" t="s">
        <v>16</v>
      </c>
      <c r="AZ682" s="346"/>
      <c r="BA682" s="346"/>
      <c r="BB682" s="346"/>
      <c r="BC682" s="346"/>
      <c r="BD682" s="346"/>
      <c r="BE682" s="346"/>
      <c r="BF682" s="346"/>
      <c r="BG682" s="346"/>
    </row>
    <row r="683" spans="1:59" s="14" customFormat="1" ht="8.1" customHeight="1">
      <c r="A683" s="265"/>
      <c r="B683" s="265"/>
      <c r="C683" s="265"/>
      <c r="D683" s="265"/>
      <c r="E683" s="265"/>
      <c r="F683" s="265"/>
      <c r="G683" s="265"/>
      <c r="H683" s="265"/>
      <c r="I683" s="265"/>
      <c r="J683" s="265"/>
      <c r="K683" s="265"/>
      <c r="L683" s="265"/>
      <c r="M683" s="265"/>
      <c r="N683" s="265"/>
      <c r="O683" s="265"/>
      <c r="P683" s="265"/>
      <c r="Q683" s="265"/>
      <c r="R683" s="265"/>
      <c r="S683" s="265"/>
      <c r="T683" s="265"/>
      <c r="U683" s="265"/>
      <c r="V683" s="265"/>
      <c r="W683" s="265"/>
      <c r="X683" s="265"/>
      <c r="Y683" s="265"/>
      <c r="Z683" s="265"/>
      <c r="AA683" s="265"/>
      <c r="AB683" s="265"/>
      <c r="AC683" s="265"/>
      <c r="AD683" s="265"/>
      <c r="AE683" s="265"/>
      <c r="AF683" s="265"/>
      <c r="AG683" s="265"/>
      <c r="AH683" s="265"/>
      <c r="AI683" s="265"/>
      <c r="AJ683" s="265"/>
      <c r="AK683" s="265"/>
      <c r="AL683" s="265"/>
      <c r="AM683" s="265"/>
      <c r="AN683" s="265"/>
      <c r="AO683" s="265"/>
      <c r="AP683" s="265"/>
      <c r="AQ683" s="265"/>
      <c r="AR683" s="265"/>
      <c r="AS683" s="265"/>
      <c r="AT683" s="265"/>
      <c r="AU683" s="265"/>
      <c r="AV683" s="265"/>
      <c r="AW683" s="265"/>
      <c r="AX683" s="265"/>
      <c r="AY683" s="346"/>
      <c r="AZ683" s="346"/>
      <c r="BA683" s="346"/>
      <c r="BB683" s="346"/>
      <c r="BC683" s="346"/>
      <c r="BD683" s="346"/>
      <c r="BE683" s="346"/>
      <c r="BF683" s="346"/>
      <c r="BG683" s="346"/>
    </row>
    <row r="684" spans="1:59" s="14" customFormat="1" ht="8.1" customHeight="1">
      <c r="A684" s="265"/>
      <c r="B684" s="265"/>
      <c r="C684" s="265"/>
      <c r="D684" s="265"/>
      <c r="E684" s="265"/>
      <c r="F684" s="265"/>
      <c r="G684" s="265"/>
      <c r="H684" s="265"/>
      <c r="I684" s="265"/>
      <c r="J684" s="265"/>
      <c r="K684" s="265"/>
      <c r="L684" s="265"/>
      <c r="M684" s="265"/>
      <c r="N684" s="265"/>
      <c r="O684" s="265"/>
      <c r="P684" s="265"/>
      <c r="Q684" s="265"/>
      <c r="R684" s="265"/>
      <c r="S684" s="265"/>
      <c r="T684" s="265"/>
      <c r="U684" s="265"/>
      <c r="V684" s="265"/>
      <c r="W684" s="265"/>
      <c r="X684" s="265"/>
      <c r="Y684" s="265"/>
      <c r="Z684" s="265"/>
      <c r="AA684" s="265"/>
      <c r="AB684" s="265"/>
      <c r="AC684" s="265"/>
      <c r="AD684" s="265"/>
      <c r="AE684" s="265"/>
      <c r="AF684" s="265"/>
      <c r="AG684" s="265"/>
      <c r="AH684" s="265"/>
      <c r="AI684" s="265"/>
      <c r="AJ684" s="265"/>
      <c r="AK684" s="265"/>
      <c r="AL684" s="265"/>
      <c r="AM684" s="265"/>
      <c r="AN684" s="265"/>
      <c r="AO684" s="265"/>
      <c r="AP684" s="265"/>
      <c r="AQ684" s="265"/>
      <c r="AR684" s="265"/>
      <c r="AS684" s="265"/>
      <c r="AT684" s="265"/>
      <c r="AU684" s="265"/>
      <c r="AV684" s="265"/>
      <c r="AW684" s="265"/>
      <c r="AX684" s="265"/>
      <c r="AY684" s="346"/>
      <c r="AZ684" s="346"/>
      <c r="BA684" s="346"/>
      <c r="BB684" s="346"/>
      <c r="BC684" s="346"/>
      <c r="BD684" s="346"/>
      <c r="BE684" s="346"/>
      <c r="BF684" s="346"/>
      <c r="BG684" s="346"/>
    </row>
    <row r="685" spans="1:59" ht="8.1" customHeight="1">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c r="AA685" s="106"/>
      <c r="AB685" s="106"/>
      <c r="AC685" s="106"/>
      <c r="AD685" s="106"/>
      <c r="AE685" s="106"/>
      <c r="AF685" s="106"/>
      <c r="AG685" s="106"/>
      <c r="AH685" s="106"/>
      <c r="AI685" s="106"/>
      <c r="AJ685" s="106"/>
      <c r="AK685" s="106"/>
      <c r="AL685" s="106"/>
      <c r="AM685" s="106"/>
      <c r="AN685" s="106"/>
      <c r="AO685" s="106"/>
      <c r="AP685" s="106"/>
      <c r="AQ685" s="106"/>
      <c r="AR685" s="106"/>
      <c r="AS685" s="106"/>
      <c r="AT685" s="106"/>
      <c r="AU685" s="106"/>
      <c r="AV685" s="106"/>
      <c r="AW685" s="106"/>
      <c r="AX685" s="106"/>
      <c r="AY685" s="106"/>
      <c r="AZ685" s="106"/>
      <c r="BA685" s="106"/>
      <c r="BB685" s="106"/>
      <c r="BC685" s="106"/>
      <c r="BD685" s="106"/>
      <c r="BE685" s="106"/>
      <c r="BF685" s="106"/>
      <c r="BG685" s="106"/>
    </row>
    <row r="686" spans="1:59" ht="8.1" customHeight="1">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c r="AA686" s="106"/>
      <c r="AB686" s="106"/>
      <c r="AC686" s="106"/>
      <c r="AD686" s="106"/>
      <c r="AE686" s="106"/>
      <c r="AF686" s="106"/>
      <c r="AG686" s="106"/>
      <c r="AH686" s="106"/>
      <c r="AI686" s="106"/>
      <c r="AJ686" s="106"/>
      <c r="AK686" s="106"/>
      <c r="AL686" s="106"/>
      <c r="AM686" s="106"/>
      <c r="AN686" s="106"/>
      <c r="AO686" s="106"/>
      <c r="AP686" s="106"/>
      <c r="AQ686" s="106"/>
      <c r="AR686" s="106"/>
      <c r="AS686" s="106"/>
      <c r="AT686" s="106"/>
      <c r="AU686" s="106"/>
      <c r="AV686" s="106"/>
      <c r="AW686" s="106"/>
      <c r="AX686" s="106"/>
      <c r="AY686" s="106"/>
      <c r="AZ686" s="106"/>
      <c r="BA686" s="106"/>
      <c r="BB686" s="106"/>
      <c r="BC686" s="106"/>
      <c r="BD686" s="106"/>
      <c r="BE686" s="106"/>
      <c r="BF686" s="106"/>
      <c r="BG686" s="106"/>
    </row>
    <row r="687" spans="1:59" ht="8.1" customHeight="1">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c r="AA687" s="106"/>
      <c r="AB687" s="106"/>
      <c r="AC687" s="106"/>
      <c r="AD687" s="106"/>
      <c r="AE687" s="106"/>
      <c r="AF687" s="106"/>
      <c r="AG687" s="106"/>
      <c r="AH687" s="106"/>
      <c r="AI687" s="106"/>
      <c r="AJ687" s="106"/>
      <c r="AK687" s="106"/>
      <c r="AL687" s="106"/>
      <c r="AM687" s="106"/>
      <c r="AN687" s="106"/>
      <c r="AO687" s="106"/>
      <c r="AP687" s="106"/>
      <c r="AQ687" s="106"/>
      <c r="AR687" s="106"/>
      <c r="AS687" s="106"/>
      <c r="AT687" s="106"/>
      <c r="AU687" s="106"/>
      <c r="AV687" s="106"/>
      <c r="AW687" s="106"/>
      <c r="AX687" s="106"/>
      <c r="AY687" s="106"/>
      <c r="AZ687" s="106"/>
      <c r="BA687" s="106"/>
      <c r="BB687" s="106"/>
      <c r="BC687" s="106"/>
      <c r="BD687" s="106"/>
      <c r="BE687" s="106"/>
      <c r="BF687" s="106"/>
      <c r="BG687" s="106"/>
    </row>
    <row r="688" spans="1:59" s="14" customFormat="1" ht="16.5" customHeight="1"/>
    <row r="689" spans="1:59" s="14" customFormat="1" ht="18" customHeight="1">
      <c r="A689" s="448" t="s">
        <v>212</v>
      </c>
      <c r="B689" s="448"/>
      <c r="C689" s="448"/>
      <c r="D689" s="448"/>
      <c r="E689" s="448"/>
      <c r="F689" s="448"/>
      <c r="G689" s="448"/>
      <c r="H689" s="448"/>
      <c r="I689" s="448"/>
      <c r="J689" s="448"/>
      <c r="K689" s="448"/>
      <c r="L689" s="448"/>
      <c r="M689" s="448"/>
      <c r="N689" s="448"/>
      <c r="O689" s="448"/>
      <c r="P689" s="448"/>
      <c r="Q689" s="448"/>
      <c r="R689" s="448"/>
      <c r="S689" s="448"/>
      <c r="T689" s="448"/>
      <c r="U689" s="448"/>
      <c r="V689" s="448"/>
      <c r="W689" s="448"/>
      <c r="X689" s="448"/>
      <c r="Y689" s="448"/>
      <c r="Z689" s="448"/>
      <c r="AA689" s="448"/>
      <c r="AB689" s="448"/>
      <c r="AC689" s="448"/>
      <c r="AD689" s="448"/>
      <c r="AE689" s="448"/>
      <c r="AF689" s="448"/>
      <c r="AG689" s="448"/>
      <c r="AH689" s="448"/>
      <c r="AI689" s="448"/>
      <c r="AJ689" s="448"/>
      <c r="AK689" s="448"/>
      <c r="AL689" s="448"/>
      <c r="AM689" s="448"/>
      <c r="AN689" s="448"/>
      <c r="AO689" s="448"/>
      <c r="AP689" s="448"/>
      <c r="AQ689" s="448"/>
      <c r="AR689" s="448"/>
      <c r="AS689" s="448"/>
      <c r="AT689" s="448"/>
      <c r="AU689" s="448"/>
      <c r="AV689" s="448"/>
      <c r="AW689" s="448"/>
      <c r="AX689" s="448"/>
      <c r="AY689" s="448"/>
      <c r="AZ689" s="448"/>
      <c r="BA689" s="448"/>
      <c r="BB689" s="448"/>
      <c r="BC689" s="448"/>
      <c r="BD689" s="448"/>
      <c r="BE689" s="448"/>
      <c r="BF689" s="448"/>
      <c r="BG689" s="448"/>
    </row>
    <row r="690" spans="1:59" s="14" customFormat="1" ht="8.1" customHeight="1"/>
    <row r="691" spans="1:59" s="14" customFormat="1" ht="21" customHeight="1">
      <c r="A691" s="467" t="s">
        <v>213</v>
      </c>
      <c r="B691" s="467"/>
      <c r="C691" s="467"/>
      <c r="D691" s="467"/>
      <c r="E691" s="467"/>
      <c r="F691" s="467"/>
      <c r="G691" s="467"/>
      <c r="H691" s="467"/>
      <c r="I691" s="467"/>
      <c r="J691" s="467"/>
      <c r="K691" s="467"/>
      <c r="L691" s="467"/>
      <c r="M691" s="467"/>
      <c r="N691" s="467"/>
      <c r="O691" s="467"/>
      <c r="P691" s="467"/>
      <c r="Q691" s="467"/>
      <c r="R691" s="467"/>
      <c r="S691" s="467"/>
      <c r="T691" s="467"/>
      <c r="U691" s="467"/>
      <c r="V691" s="467"/>
      <c r="W691" s="467"/>
      <c r="X691" s="467"/>
      <c r="Y691" s="467"/>
      <c r="Z691" s="467"/>
      <c r="AA691" s="467"/>
      <c r="AB691" s="467"/>
      <c r="AC691" s="467"/>
      <c r="AD691" s="467"/>
      <c r="AE691" s="467"/>
      <c r="AF691" s="467"/>
      <c r="AG691" s="467"/>
      <c r="AH691" s="467"/>
      <c r="AI691" s="467"/>
      <c r="AJ691" s="467"/>
      <c r="AK691" s="467"/>
      <c r="AL691" s="467"/>
      <c r="AM691" s="467"/>
      <c r="AN691" s="467"/>
      <c r="AO691" s="467"/>
      <c r="AP691" s="467"/>
      <c r="AQ691" s="467"/>
      <c r="AR691" s="467"/>
      <c r="AS691" s="467"/>
      <c r="AT691" s="467"/>
      <c r="AU691" s="467"/>
      <c r="AV691" s="467"/>
      <c r="AW691" s="467"/>
      <c r="AX691" s="467"/>
      <c r="AY691" s="467"/>
      <c r="AZ691" s="467"/>
      <c r="BA691" s="467"/>
      <c r="BB691" s="467"/>
      <c r="BC691" s="467"/>
      <c r="BD691" s="467"/>
      <c r="BE691" s="467"/>
      <c r="BF691" s="467"/>
      <c r="BG691" s="467"/>
    </row>
    <row r="692" spans="1:59" s="14" customFormat="1" ht="32.25" customHeight="1">
      <c r="A692" s="397" t="s">
        <v>214</v>
      </c>
      <c r="B692" s="397"/>
      <c r="C692" s="537" t="s">
        <v>215</v>
      </c>
      <c r="D692" s="537"/>
      <c r="E692" s="537"/>
      <c r="F692" s="537"/>
      <c r="G692" s="537"/>
      <c r="H692" s="537"/>
      <c r="I692" s="537"/>
      <c r="J692" s="537"/>
      <c r="K692" s="537"/>
      <c r="L692" s="537"/>
      <c r="M692" s="537"/>
      <c r="N692" s="537"/>
      <c r="O692" s="537"/>
      <c r="P692" s="537"/>
      <c r="Q692" s="537"/>
      <c r="R692" s="537"/>
      <c r="S692" s="537"/>
      <c r="T692" s="537"/>
      <c r="U692" s="537"/>
      <c r="V692" s="537"/>
      <c r="W692" s="537"/>
      <c r="X692" s="537"/>
      <c r="Y692" s="537"/>
      <c r="Z692" s="537"/>
      <c r="AA692" s="537"/>
      <c r="AB692" s="537"/>
      <c r="AC692" s="537"/>
      <c r="AD692" s="537"/>
      <c r="AE692" s="537"/>
      <c r="AF692" s="537"/>
      <c r="AG692" s="537"/>
      <c r="AH692" s="537"/>
      <c r="AI692" s="537"/>
      <c r="AJ692" s="537"/>
      <c r="AK692" s="537"/>
      <c r="AL692" s="537"/>
      <c r="AM692" s="537"/>
      <c r="AN692" s="537"/>
      <c r="AO692" s="537"/>
      <c r="AP692" s="537"/>
      <c r="AQ692" s="537"/>
      <c r="AR692" s="537"/>
      <c r="AS692" s="537"/>
      <c r="AT692" s="537"/>
      <c r="AU692" s="537"/>
      <c r="AV692" s="537"/>
      <c r="AW692" s="537"/>
      <c r="AX692" s="537"/>
      <c r="AY692" s="537"/>
      <c r="AZ692" s="537"/>
      <c r="BA692" s="537"/>
      <c r="BB692" s="537"/>
      <c r="BC692" s="537"/>
      <c r="BD692" s="537"/>
      <c r="BE692" s="537"/>
      <c r="BF692" s="537"/>
      <c r="BG692" s="537"/>
    </row>
    <row r="693" spans="1:59" s="14" customFormat="1" ht="30.75" customHeight="1">
      <c r="A693" s="26"/>
      <c r="B693" s="26"/>
      <c r="C693" s="240" t="s">
        <v>216</v>
      </c>
      <c r="D693" s="240"/>
      <c r="E693" s="240" t="s">
        <v>217</v>
      </c>
      <c r="F693" s="240"/>
      <c r="G693" s="240"/>
      <c r="H693" s="240"/>
      <c r="I693" s="240"/>
      <c r="J693" s="240"/>
      <c r="K693" s="240"/>
      <c r="L693" s="240"/>
      <c r="M693" s="240"/>
      <c r="N693" s="240"/>
      <c r="O693" s="240"/>
      <c r="P693" s="240"/>
      <c r="Q693" s="240"/>
      <c r="R693" s="240"/>
      <c r="S693" s="240"/>
      <c r="T693" s="240"/>
      <c r="U693" s="240"/>
      <c r="V693" s="240"/>
      <c r="W693" s="240"/>
      <c r="X693" s="240"/>
      <c r="Y693" s="240"/>
      <c r="Z693" s="240"/>
      <c r="AA693" s="240"/>
      <c r="AB693" s="240"/>
      <c r="AC693" s="240"/>
      <c r="AD693" s="240"/>
      <c r="AE693" s="240"/>
      <c r="AF693" s="240"/>
      <c r="AG693" s="240"/>
      <c r="AH693" s="240"/>
      <c r="AI693" s="240"/>
      <c r="AJ693" s="240"/>
      <c r="AK693" s="240"/>
      <c r="AL693" s="240"/>
      <c r="AM693" s="240"/>
      <c r="AN693" s="240"/>
      <c r="AO693" s="240"/>
      <c r="AP693" s="240"/>
      <c r="AQ693" s="240"/>
      <c r="AR693" s="240"/>
      <c r="AS693" s="240"/>
      <c r="AT693" s="240"/>
      <c r="AU693" s="240"/>
      <c r="AV693" s="240"/>
      <c r="AW693" s="240"/>
      <c r="AX693" s="240"/>
      <c r="AY693" s="240"/>
      <c r="AZ693" s="240"/>
      <c r="BA693" s="240"/>
      <c r="BB693" s="240"/>
      <c r="BC693" s="240"/>
      <c r="BD693" s="240"/>
      <c r="BE693" s="240"/>
      <c r="BF693" s="240"/>
      <c r="BG693" s="240"/>
    </row>
    <row r="694" spans="1:59" s="14" customFormat="1" ht="32.25" customHeight="1">
      <c r="A694" s="119"/>
      <c r="B694" s="119"/>
      <c r="E694" s="397" t="s">
        <v>218</v>
      </c>
      <c r="F694" s="397"/>
      <c r="G694" s="397"/>
      <c r="H694" s="537" t="s">
        <v>219</v>
      </c>
      <c r="I694" s="537"/>
      <c r="J694" s="537"/>
      <c r="K694" s="537"/>
      <c r="L694" s="537"/>
      <c r="M694" s="537"/>
      <c r="N694" s="537"/>
      <c r="O694" s="537"/>
      <c r="P694" s="537"/>
      <c r="Q694" s="537"/>
      <c r="R694" s="537"/>
      <c r="S694" s="537"/>
      <c r="T694" s="537"/>
      <c r="U694" s="537"/>
      <c r="V694" s="537"/>
      <c r="W694" s="537"/>
      <c r="X694" s="537"/>
      <c r="Y694" s="537"/>
      <c r="Z694" s="537"/>
      <c r="AA694" s="537"/>
      <c r="AB694" s="537"/>
      <c r="AC694" s="537"/>
      <c r="AD694" s="537"/>
      <c r="AE694" s="537"/>
      <c r="AF694" s="537"/>
      <c r="AG694" s="537"/>
      <c r="AH694" s="537"/>
      <c r="AI694" s="537"/>
      <c r="AJ694" s="537"/>
      <c r="AK694" s="537"/>
      <c r="AL694" s="537"/>
      <c r="AM694" s="537"/>
      <c r="AN694" s="537"/>
      <c r="AO694" s="537"/>
      <c r="AP694" s="537"/>
      <c r="AQ694" s="537"/>
      <c r="AR694" s="537"/>
      <c r="AS694" s="537"/>
      <c r="AT694" s="537"/>
      <c r="AU694" s="537"/>
      <c r="AV694" s="537"/>
      <c r="AW694" s="537"/>
      <c r="AX694" s="537"/>
      <c r="AY694" s="537"/>
      <c r="AZ694" s="537"/>
      <c r="BA694" s="537"/>
      <c r="BB694" s="537"/>
      <c r="BC694" s="537"/>
      <c r="BD694" s="537"/>
      <c r="BE694" s="537"/>
      <c r="BF694" s="537"/>
      <c r="BG694" s="537"/>
    </row>
    <row r="695" spans="1:59" s="14" customFormat="1" ht="24.75" customHeight="1">
      <c r="A695" s="119"/>
      <c r="B695" s="119"/>
      <c r="E695" s="240" t="s">
        <v>220</v>
      </c>
      <c r="F695" s="240"/>
      <c r="G695" s="240"/>
      <c r="H695" s="352" t="s">
        <v>221</v>
      </c>
      <c r="I695" s="352"/>
      <c r="J695" s="352"/>
      <c r="K695" s="352"/>
      <c r="L695" s="352"/>
      <c r="M695" s="352"/>
      <c r="N695" s="352"/>
      <c r="O695" s="352"/>
      <c r="P695" s="352"/>
      <c r="Q695" s="352"/>
      <c r="R695" s="352"/>
      <c r="S695" s="352"/>
      <c r="T695" s="352"/>
      <c r="U695" s="352"/>
      <c r="V695" s="352"/>
      <c r="W695" s="352"/>
      <c r="X695" s="352"/>
      <c r="Y695" s="352"/>
      <c r="Z695" s="352"/>
      <c r="AA695" s="352"/>
      <c r="AB695" s="352"/>
      <c r="AC695" s="352"/>
      <c r="AD695" s="352"/>
      <c r="AE695" s="352"/>
      <c r="AF695" s="352"/>
      <c r="AG695" s="352"/>
      <c r="AH695" s="352"/>
      <c r="AI695" s="352"/>
      <c r="AJ695" s="352"/>
      <c r="AK695" s="352"/>
      <c r="AL695" s="352"/>
      <c r="AM695" s="352"/>
      <c r="AN695" s="352"/>
      <c r="AO695" s="352"/>
      <c r="AP695" s="352"/>
      <c r="AQ695" s="352"/>
      <c r="AR695" s="352"/>
      <c r="AS695" s="352"/>
      <c r="AT695" s="352"/>
      <c r="AU695" s="352"/>
      <c r="AV695" s="352"/>
      <c r="AW695" s="352"/>
      <c r="AX695" s="352"/>
      <c r="AY695" s="352"/>
      <c r="AZ695" s="352"/>
      <c r="BA695" s="352"/>
      <c r="BB695" s="352"/>
      <c r="BC695" s="352"/>
      <c r="BD695" s="352"/>
      <c r="BE695" s="352"/>
      <c r="BF695" s="352"/>
      <c r="BG695" s="352"/>
    </row>
    <row r="696" spans="1:59" s="14" customFormat="1" ht="22.5" customHeight="1">
      <c r="A696" s="119"/>
      <c r="B696" s="119"/>
      <c r="E696" s="119"/>
      <c r="F696" s="119"/>
      <c r="G696" s="119"/>
      <c r="H696" s="352" t="s">
        <v>222</v>
      </c>
      <c r="I696" s="352"/>
      <c r="J696" s="352" t="s">
        <v>223</v>
      </c>
      <c r="K696" s="352"/>
      <c r="L696" s="352"/>
      <c r="M696" s="352"/>
      <c r="N696" s="352"/>
      <c r="O696" s="352"/>
      <c r="P696" s="352"/>
      <c r="Q696" s="352"/>
      <c r="R696" s="352"/>
      <c r="S696" s="352"/>
      <c r="T696" s="352"/>
      <c r="U696" s="352"/>
      <c r="V696" s="352"/>
      <c r="W696" s="352"/>
      <c r="X696" s="352"/>
      <c r="Y696" s="352"/>
      <c r="Z696" s="352"/>
      <c r="AA696" s="352"/>
      <c r="AB696" s="352"/>
      <c r="AC696" s="352"/>
      <c r="AD696" s="352"/>
      <c r="AE696" s="352"/>
      <c r="AF696" s="352"/>
      <c r="AG696" s="352"/>
      <c r="AH696" s="352"/>
      <c r="AI696" s="352"/>
      <c r="AJ696" s="352"/>
      <c r="AK696" s="352"/>
      <c r="AL696" s="352"/>
      <c r="AM696" s="352"/>
      <c r="AN696" s="352"/>
      <c r="AO696" s="352"/>
      <c r="AP696" s="352"/>
      <c r="AQ696" s="352"/>
      <c r="AR696" s="352"/>
      <c r="AS696" s="352"/>
      <c r="AT696" s="352"/>
      <c r="AU696" s="352"/>
      <c r="AV696" s="352"/>
      <c r="AW696" s="352"/>
      <c r="AX696" s="352"/>
      <c r="AY696" s="352"/>
      <c r="AZ696" s="352"/>
      <c r="BA696" s="352"/>
      <c r="BB696" s="352"/>
      <c r="BC696" s="352"/>
      <c r="BD696" s="352"/>
      <c r="BE696" s="352"/>
      <c r="BF696" s="352"/>
      <c r="BG696" s="352"/>
    </row>
    <row r="697" spans="1:59" s="14" customFormat="1" ht="33.75" customHeight="1">
      <c r="A697" s="119"/>
      <c r="B697" s="119"/>
      <c r="E697" s="119"/>
      <c r="F697" s="119"/>
      <c r="G697" s="119"/>
      <c r="H697" s="399" t="s">
        <v>224</v>
      </c>
      <c r="I697" s="399"/>
      <c r="J697" s="537" t="s">
        <v>225</v>
      </c>
      <c r="K697" s="537"/>
      <c r="L697" s="537"/>
      <c r="M697" s="537"/>
      <c r="N697" s="537"/>
      <c r="O697" s="537"/>
      <c r="P697" s="537"/>
      <c r="Q697" s="537"/>
      <c r="R697" s="537"/>
      <c r="S697" s="537"/>
      <c r="T697" s="537"/>
      <c r="U697" s="537"/>
      <c r="V697" s="537"/>
      <c r="W697" s="537"/>
      <c r="X697" s="537"/>
      <c r="Y697" s="537"/>
      <c r="Z697" s="537"/>
      <c r="AA697" s="537"/>
      <c r="AB697" s="537"/>
      <c r="AC697" s="537"/>
      <c r="AD697" s="537"/>
      <c r="AE697" s="537"/>
      <c r="AF697" s="537"/>
      <c r="AG697" s="537"/>
      <c r="AH697" s="537"/>
      <c r="AI697" s="537"/>
      <c r="AJ697" s="537"/>
      <c r="AK697" s="537"/>
      <c r="AL697" s="537"/>
      <c r="AM697" s="537"/>
      <c r="AN697" s="537"/>
      <c r="AO697" s="537"/>
      <c r="AP697" s="537"/>
      <c r="AQ697" s="537"/>
      <c r="AR697" s="537"/>
      <c r="AS697" s="537"/>
      <c r="AT697" s="537"/>
      <c r="AU697" s="537"/>
      <c r="AV697" s="537"/>
      <c r="AW697" s="537"/>
      <c r="AX697" s="537"/>
      <c r="AY697" s="537"/>
      <c r="AZ697" s="537"/>
      <c r="BA697" s="537"/>
      <c r="BB697" s="537"/>
      <c r="BC697" s="537"/>
      <c r="BD697" s="537"/>
      <c r="BE697" s="537"/>
      <c r="BF697" s="537"/>
      <c r="BG697" s="537"/>
    </row>
    <row r="698" spans="1:59" s="14" customFormat="1" ht="26.25" customHeight="1">
      <c r="A698" s="119"/>
      <c r="B698" s="119"/>
      <c r="C698" s="240" t="s">
        <v>226</v>
      </c>
      <c r="D698" s="240"/>
      <c r="E698" s="240"/>
      <c r="F698" s="240"/>
      <c r="G698" s="240"/>
      <c r="H698" s="240"/>
      <c r="I698" s="240"/>
      <c r="J698" s="240"/>
      <c r="K698" s="240"/>
      <c r="L698" s="240"/>
      <c r="M698" s="240"/>
      <c r="N698" s="240"/>
      <c r="O698" s="240"/>
      <c r="P698" s="240"/>
      <c r="Q698" s="240"/>
      <c r="R698" s="240"/>
      <c r="S698" s="240"/>
      <c r="T698" s="240"/>
      <c r="U698" s="240"/>
      <c r="V698" s="240"/>
      <c r="W698" s="240"/>
      <c r="X698" s="240"/>
      <c r="Y698" s="240"/>
      <c r="Z698" s="240"/>
      <c r="AA698" s="240"/>
      <c r="AB698" s="240"/>
      <c r="AC698" s="240"/>
      <c r="AD698" s="240"/>
      <c r="AE698" s="240"/>
      <c r="AF698" s="240"/>
      <c r="AG698" s="240"/>
      <c r="AH698" s="240"/>
      <c r="AI698" s="240"/>
      <c r="AJ698" s="240"/>
      <c r="AK698" s="240"/>
      <c r="AL698" s="240"/>
      <c r="AM698" s="240"/>
      <c r="AN698" s="240"/>
      <c r="AO698" s="240"/>
      <c r="AP698" s="240"/>
      <c r="AQ698" s="240"/>
      <c r="AR698" s="240"/>
      <c r="AS698" s="240"/>
      <c r="AT698" s="240"/>
      <c r="AU698" s="240"/>
      <c r="AV698" s="240"/>
      <c r="AW698" s="240"/>
      <c r="AX698" s="240"/>
      <c r="AY698" s="240"/>
      <c r="AZ698" s="240"/>
      <c r="BA698" s="240"/>
      <c r="BB698" s="240"/>
      <c r="BC698" s="240"/>
      <c r="BD698" s="240"/>
      <c r="BE698" s="240"/>
      <c r="BF698" s="240"/>
      <c r="BG698" s="240"/>
    </row>
    <row r="699" spans="1:59" s="14" customFormat="1" ht="94.5" customHeight="1">
      <c r="A699" s="119"/>
      <c r="B699" s="119"/>
      <c r="E699" s="397" t="s">
        <v>227</v>
      </c>
      <c r="F699" s="397"/>
      <c r="G699" s="397"/>
      <c r="H699" s="406" t="s">
        <v>228</v>
      </c>
      <c r="I699" s="406"/>
      <c r="J699" s="406"/>
      <c r="K699" s="406"/>
      <c r="L699" s="406"/>
      <c r="M699" s="406"/>
      <c r="N699" s="406"/>
      <c r="O699" s="406"/>
      <c r="P699" s="406"/>
      <c r="Q699" s="406"/>
      <c r="R699" s="406"/>
      <c r="S699" s="406"/>
      <c r="T699" s="406"/>
      <c r="U699" s="406"/>
      <c r="V699" s="406"/>
      <c r="W699" s="406"/>
      <c r="X699" s="406"/>
      <c r="Y699" s="406"/>
      <c r="Z699" s="406"/>
      <c r="AA699" s="406"/>
      <c r="AB699" s="406"/>
      <c r="AC699" s="406"/>
      <c r="AD699" s="406"/>
      <c r="AE699" s="406"/>
      <c r="AF699" s="406"/>
      <c r="AG699" s="406"/>
      <c r="AH699" s="406"/>
      <c r="AI699" s="406"/>
      <c r="AJ699" s="406"/>
      <c r="AK699" s="406"/>
      <c r="AL699" s="406"/>
      <c r="AM699" s="406"/>
      <c r="AN699" s="406"/>
      <c r="AO699" s="406"/>
      <c r="AP699" s="406"/>
      <c r="AQ699" s="406"/>
      <c r="AR699" s="406"/>
      <c r="AS699" s="406"/>
      <c r="AT699" s="406"/>
      <c r="AU699" s="406"/>
      <c r="AV699" s="406"/>
      <c r="AW699" s="406"/>
      <c r="AX699" s="406"/>
      <c r="AY699" s="406"/>
      <c r="AZ699" s="406"/>
      <c r="BA699" s="406"/>
      <c r="BB699" s="406"/>
      <c r="BC699" s="406"/>
      <c r="BD699" s="406"/>
      <c r="BE699" s="406"/>
      <c r="BF699" s="406"/>
      <c r="BG699" s="406"/>
    </row>
    <row r="700" spans="1:59" s="14" customFormat="1" ht="52.5" customHeight="1">
      <c r="A700" s="119"/>
      <c r="B700" s="119"/>
      <c r="E700" s="397" t="s">
        <v>229</v>
      </c>
      <c r="F700" s="397"/>
      <c r="G700" s="397"/>
      <c r="H700" s="406" t="s">
        <v>468</v>
      </c>
      <c r="I700" s="406"/>
      <c r="J700" s="406"/>
      <c r="K700" s="406"/>
      <c r="L700" s="406"/>
      <c r="M700" s="406"/>
      <c r="N700" s="406"/>
      <c r="O700" s="406"/>
      <c r="P700" s="406"/>
      <c r="Q700" s="406"/>
      <c r="R700" s="406"/>
      <c r="S700" s="406"/>
      <c r="T700" s="406"/>
      <c r="U700" s="406"/>
      <c r="V700" s="406"/>
      <c r="W700" s="406"/>
      <c r="X700" s="406"/>
      <c r="Y700" s="406"/>
      <c r="Z700" s="406"/>
      <c r="AA700" s="406"/>
      <c r="AB700" s="406"/>
      <c r="AC700" s="406"/>
      <c r="AD700" s="406"/>
      <c r="AE700" s="406"/>
      <c r="AF700" s="406"/>
      <c r="AG700" s="406"/>
      <c r="AH700" s="406"/>
      <c r="AI700" s="406"/>
      <c r="AJ700" s="406"/>
      <c r="AK700" s="406"/>
      <c r="AL700" s="406"/>
      <c r="AM700" s="406"/>
      <c r="AN700" s="406"/>
      <c r="AO700" s="406"/>
      <c r="AP700" s="406"/>
      <c r="AQ700" s="406"/>
      <c r="AR700" s="406"/>
      <c r="AS700" s="406"/>
      <c r="AT700" s="406"/>
      <c r="AU700" s="406"/>
      <c r="AV700" s="406"/>
      <c r="AW700" s="406"/>
      <c r="AX700" s="406"/>
      <c r="AY700" s="406"/>
      <c r="AZ700" s="406"/>
      <c r="BA700" s="406"/>
      <c r="BB700" s="406"/>
      <c r="BC700" s="406"/>
      <c r="BD700" s="406"/>
      <c r="BE700" s="406"/>
      <c r="BF700" s="406"/>
      <c r="BG700" s="406"/>
    </row>
    <row r="701" spans="1:59" s="14" customFormat="1" ht="32.25" customHeight="1">
      <c r="A701" s="119"/>
      <c r="B701" s="119"/>
      <c r="C701" s="856" t="s">
        <v>230</v>
      </c>
      <c r="D701" s="857"/>
      <c r="E701" s="857"/>
      <c r="F701" s="857"/>
      <c r="G701" s="857"/>
      <c r="H701" s="857"/>
      <c r="I701" s="857"/>
      <c r="J701" s="857"/>
      <c r="K701" s="857"/>
      <c r="L701" s="857"/>
      <c r="M701" s="857"/>
      <c r="N701" s="857"/>
      <c r="O701" s="857"/>
      <c r="P701" s="857"/>
      <c r="Q701" s="857"/>
      <c r="R701" s="857"/>
      <c r="S701" s="857"/>
      <c r="T701" s="857"/>
      <c r="U701" s="857"/>
      <c r="V701" s="857"/>
      <c r="W701" s="857"/>
      <c r="X701" s="857"/>
      <c r="Y701" s="857"/>
      <c r="Z701" s="857"/>
      <c r="AA701" s="857"/>
      <c r="AB701" s="857"/>
      <c r="AC701" s="857"/>
      <c r="AD701" s="857"/>
      <c r="AE701" s="857"/>
      <c r="AF701" s="857"/>
      <c r="AG701" s="857"/>
      <c r="AH701" s="857"/>
      <c r="AI701" s="857"/>
      <c r="AJ701" s="857"/>
      <c r="AK701" s="857"/>
      <c r="AL701" s="857"/>
      <c r="AM701" s="857"/>
      <c r="AN701" s="857"/>
      <c r="AO701" s="857"/>
      <c r="AP701" s="857"/>
      <c r="AQ701" s="857"/>
      <c r="AR701" s="857"/>
      <c r="AS701" s="857"/>
      <c r="AT701" s="857"/>
      <c r="AU701" s="857"/>
      <c r="AV701" s="857"/>
      <c r="AW701" s="857"/>
      <c r="AX701" s="857"/>
      <c r="AY701" s="857"/>
      <c r="AZ701" s="857"/>
      <c r="BA701" s="857"/>
      <c r="BB701" s="857"/>
      <c r="BC701" s="857"/>
      <c r="BD701" s="857"/>
      <c r="BE701" s="857"/>
      <c r="BF701" s="857"/>
      <c r="BG701" s="857"/>
    </row>
    <row r="702" spans="1:59" s="14" customFormat="1" ht="37.5" customHeight="1">
      <c r="A702" s="119"/>
      <c r="B702" s="119"/>
      <c r="C702" s="406" t="s">
        <v>231</v>
      </c>
      <c r="D702" s="406"/>
      <c r="E702" s="406"/>
      <c r="F702" s="406"/>
      <c r="G702" s="406"/>
      <c r="H702" s="406"/>
      <c r="I702" s="406"/>
      <c r="J702" s="406"/>
      <c r="K702" s="406"/>
      <c r="L702" s="406"/>
      <c r="M702" s="406"/>
      <c r="N702" s="406"/>
      <c r="O702" s="406"/>
      <c r="P702" s="406"/>
      <c r="Q702" s="406"/>
      <c r="R702" s="406"/>
      <c r="S702" s="406"/>
      <c r="T702" s="406"/>
      <c r="U702" s="406"/>
      <c r="V702" s="406"/>
      <c r="W702" s="406"/>
      <c r="X702" s="406"/>
      <c r="Y702" s="406"/>
      <c r="Z702" s="406"/>
      <c r="AA702" s="406"/>
      <c r="AB702" s="406"/>
      <c r="AC702" s="406"/>
      <c r="AD702" s="406"/>
      <c r="AE702" s="406"/>
      <c r="AF702" s="406"/>
      <c r="AG702" s="406"/>
      <c r="AH702" s="406"/>
      <c r="AI702" s="406"/>
      <c r="AJ702" s="406"/>
      <c r="AK702" s="406"/>
      <c r="AL702" s="406"/>
      <c r="AM702" s="406"/>
      <c r="AN702" s="406"/>
      <c r="AO702" s="406"/>
      <c r="AP702" s="406"/>
      <c r="AQ702" s="406"/>
      <c r="AR702" s="406"/>
      <c r="AS702" s="406"/>
      <c r="AT702" s="406"/>
      <c r="AU702" s="406"/>
      <c r="AV702" s="406"/>
      <c r="AW702" s="406"/>
      <c r="AX702" s="406"/>
      <c r="AY702" s="406"/>
      <c r="AZ702" s="406"/>
      <c r="BA702" s="406"/>
      <c r="BB702" s="406"/>
      <c r="BC702" s="406"/>
      <c r="BD702" s="406"/>
      <c r="BE702" s="406"/>
      <c r="BF702" s="406"/>
      <c r="BG702" s="406"/>
    </row>
    <row r="703" spans="1:59" s="14" customFormat="1" ht="90" customHeight="1">
      <c r="A703" s="119"/>
      <c r="B703" s="119"/>
      <c r="C703" s="439" t="s">
        <v>232</v>
      </c>
      <c r="D703" s="439"/>
      <c r="E703" s="447" t="s">
        <v>499</v>
      </c>
      <c r="F703" s="447"/>
      <c r="G703" s="447"/>
      <c r="H703" s="447"/>
      <c r="I703" s="447"/>
      <c r="J703" s="447"/>
      <c r="K703" s="447"/>
      <c r="L703" s="447"/>
      <c r="M703" s="447"/>
      <c r="N703" s="447"/>
      <c r="O703" s="447"/>
      <c r="P703" s="447"/>
      <c r="Q703" s="447"/>
      <c r="R703" s="447"/>
      <c r="S703" s="447"/>
      <c r="T703" s="447"/>
      <c r="U703" s="447"/>
      <c r="V703" s="447"/>
      <c r="W703" s="447"/>
      <c r="X703" s="447"/>
      <c r="Y703" s="447"/>
      <c r="Z703" s="447"/>
      <c r="AA703" s="447"/>
      <c r="AB703" s="447"/>
      <c r="AC703" s="447"/>
      <c r="AD703" s="447"/>
      <c r="AE703" s="447"/>
      <c r="AF703" s="447"/>
      <c r="AG703" s="447"/>
      <c r="AH703" s="447"/>
      <c r="AI703" s="447"/>
      <c r="AJ703" s="447"/>
      <c r="AK703" s="447"/>
      <c r="AL703" s="447"/>
      <c r="AM703" s="447"/>
      <c r="AN703" s="447"/>
      <c r="AO703" s="447"/>
      <c r="AP703" s="447"/>
      <c r="AQ703" s="447"/>
      <c r="AR703" s="447"/>
      <c r="AS703" s="447"/>
      <c r="AT703" s="447"/>
      <c r="AU703" s="447"/>
      <c r="AV703" s="447"/>
      <c r="AW703" s="447"/>
      <c r="AX703" s="447"/>
      <c r="AY703" s="447"/>
      <c r="AZ703" s="447"/>
      <c r="BA703" s="447"/>
      <c r="BB703" s="447"/>
      <c r="BC703" s="447"/>
      <c r="BD703" s="447"/>
      <c r="BE703" s="447"/>
      <c r="BF703" s="447"/>
      <c r="BG703" s="447"/>
    </row>
    <row r="704" spans="1:59" s="14" customFormat="1" ht="8.1" customHeight="1">
      <c r="A704" s="65"/>
      <c r="B704" s="66"/>
      <c r="C704" s="67"/>
      <c r="D704" s="67"/>
      <c r="E704" s="68"/>
      <c r="F704" s="68"/>
      <c r="G704" s="68"/>
      <c r="H704" s="68"/>
      <c r="I704" s="68"/>
      <c r="J704" s="68"/>
      <c r="K704" s="68"/>
      <c r="L704" s="68"/>
      <c r="M704" s="68"/>
      <c r="N704" s="68"/>
      <c r="O704" s="68"/>
      <c r="P704" s="68"/>
      <c r="Q704" s="68"/>
      <c r="R704" s="68"/>
      <c r="S704" s="68"/>
      <c r="T704" s="68"/>
      <c r="U704" s="68"/>
      <c r="V704" s="68"/>
      <c r="W704" s="68"/>
      <c r="X704" s="68"/>
      <c r="Y704" s="68"/>
      <c r="Z704" s="68"/>
      <c r="AA704" s="68"/>
      <c r="AB704" s="68"/>
      <c r="AC704" s="68"/>
      <c r="AD704" s="68"/>
      <c r="AE704" s="68"/>
      <c r="AF704" s="68"/>
      <c r="AG704" s="68"/>
      <c r="AH704" s="68"/>
      <c r="AI704" s="68"/>
      <c r="AJ704" s="68"/>
      <c r="AK704" s="68"/>
      <c r="AL704" s="68"/>
      <c r="AM704" s="68"/>
      <c r="AN704" s="68"/>
      <c r="AO704" s="68"/>
      <c r="AP704" s="68"/>
      <c r="AQ704" s="68"/>
      <c r="AR704" s="68"/>
      <c r="AS704" s="68"/>
      <c r="AT704" s="68"/>
      <c r="AU704" s="68"/>
      <c r="AV704" s="68"/>
      <c r="AW704" s="68"/>
      <c r="AX704" s="68"/>
      <c r="AY704" s="68"/>
      <c r="AZ704" s="68"/>
      <c r="BA704" s="68"/>
      <c r="BB704" s="68"/>
      <c r="BC704" s="68"/>
      <c r="BD704" s="68"/>
      <c r="BE704" s="68"/>
      <c r="BF704" s="68"/>
      <c r="BG704" s="69"/>
    </row>
    <row r="705" spans="1:59" s="14" customFormat="1" ht="99" customHeight="1">
      <c r="A705" s="70"/>
      <c r="B705" s="455" t="s">
        <v>500</v>
      </c>
      <c r="C705" s="386"/>
      <c r="D705" s="386"/>
      <c r="E705" s="386"/>
      <c r="F705" s="386"/>
      <c r="G705" s="386"/>
      <c r="H705" s="386"/>
      <c r="I705" s="386"/>
      <c r="J705" s="386"/>
      <c r="K705" s="386"/>
      <c r="L705" s="386"/>
      <c r="M705" s="386"/>
      <c r="N705" s="386"/>
      <c r="O705" s="386"/>
      <c r="P705" s="386"/>
      <c r="Q705" s="386"/>
      <c r="R705" s="386"/>
      <c r="S705" s="386"/>
      <c r="T705" s="386"/>
      <c r="U705" s="386"/>
      <c r="V705" s="386"/>
      <c r="W705" s="386"/>
      <c r="X705" s="386"/>
      <c r="Y705" s="386"/>
      <c r="Z705" s="386"/>
      <c r="AA705" s="386"/>
      <c r="AB705" s="386"/>
      <c r="AC705" s="386"/>
      <c r="AD705" s="386"/>
      <c r="AE705" s="386"/>
      <c r="AF705" s="386"/>
      <c r="AG705" s="386"/>
      <c r="AH705" s="386"/>
      <c r="AI705" s="386"/>
      <c r="AJ705" s="386"/>
      <c r="AK705" s="386"/>
      <c r="AL705" s="386"/>
      <c r="AM705" s="386"/>
      <c r="AN705" s="386"/>
      <c r="AO705" s="386"/>
      <c r="AP705" s="386"/>
      <c r="AQ705" s="386"/>
      <c r="AR705" s="386"/>
      <c r="AS705" s="386"/>
      <c r="AT705" s="386"/>
      <c r="AU705" s="386"/>
      <c r="AV705" s="386"/>
      <c r="AW705" s="386"/>
      <c r="AX705" s="386"/>
      <c r="AY705" s="386"/>
      <c r="AZ705" s="386"/>
      <c r="BA705" s="386"/>
      <c r="BB705" s="386"/>
      <c r="BC705" s="386"/>
      <c r="BD705" s="386"/>
      <c r="BE705" s="386"/>
      <c r="BF705" s="386"/>
      <c r="BG705" s="40"/>
    </row>
    <row r="706" spans="1:59" s="14" customFormat="1" ht="7.5" customHeight="1">
      <c r="A706" s="52"/>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c r="AA706" s="53"/>
      <c r="AB706" s="53"/>
      <c r="AC706" s="53"/>
      <c r="AD706" s="53"/>
      <c r="AE706" s="53"/>
      <c r="AF706" s="53"/>
      <c r="AG706" s="53"/>
      <c r="AH706" s="53"/>
      <c r="AI706" s="53"/>
      <c r="AJ706" s="53"/>
      <c r="AK706" s="53"/>
      <c r="AL706" s="53"/>
      <c r="AM706" s="53"/>
      <c r="AN706" s="53"/>
      <c r="AO706" s="53"/>
      <c r="AP706" s="53"/>
      <c r="AQ706" s="53"/>
      <c r="AR706" s="53"/>
      <c r="AS706" s="53"/>
      <c r="AT706" s="53"/>
      <c r="AU706" s="53"/>
      <c r="AV706" s="53"/>
      <c r="AW706" s="53"/>
      <c r="AX706" s="53"/>
      <c r="AY706" s="53"/>
      <c r="AZ706" s="53"/>
      <c r="BA706" s="53"/>
      <c r="BB706" s="53"/>
      <c r="BC706" s="53"/>
      <c r="BD706" s="53"/>
      <c r="BE706" s="53"/>
      <c r="BF706" s="53"/>
      <c r="BG706" s="57"/>
    </row>
    <row r="707" spans="1:59" s="14" customFormat="1" ht="11.25" customHeight="1">
      <c r="A707" s="456"/>
      <c r="B707" s="456"/>
      <c r="C707" s="456"/>
      <c r="D707" s="456"/>
      <c r="E707" s="456"/>
      <c r="F707" s="456"/>
      <c r="G707" s="456"/>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6"/>
      <c r="AY707" s="456"/>
      <c r="AZ707" s="456"/>
      <c r="BA707" s="456"/>
      <c r="BB707" s="456"/>
      <c r="BC707" s="456"/>
      <c r="BD707" s="456"/>
      <c r="BE707" s="456"/>
      <c r="BF707" s="456"/>
      <c r="BG707" s="456"/>
    </row>
    <row r="708" spans="1:59" s="14" customFormat="1" ht="8.1" customHeight="1"/>
    <row r="709" spans="1:59" s="14" customFormat="1" ht="18" customHeight="1">
      <c r="A709" s="448" t="s">
        <v>233</v>
      </c>
      <c r="B709" s="448"/>
      <c r="C709" s="448"/>
      <c r="D709" s="448"/>
      <c r="E709" s="448"/>
      <c r="F709" s="448"/>
      <c r="G709" s="448"/>
      <c r="H709" s="448"/>
      <c r="I709" s="448"/>
      <c r="J709" s="448"/>
      <c r="K709" s="448"/>
      <c r="L709" s="448"/>
      <c r="M709" s="448"/>
      <c r="N709" s="448"/>
      <c r="O709" s="448"/>
      <c r="P709" s="448"/>
      <c r="Q709" s="448"/>
      <c r="R709" s="448"/>
      <c r="S709" s="448"/>
      <c r="T709" s="448"/>
      <c r="U709" s="448"/>
      <c r="V709" s="448"/>
      <c r="W709" s="448"/>
      <c r="X709" s="448"/>
      <c r="Y709" s="448"/>
      <c r="Z709" s="448"/>
      <c r="AA709" s="448"/>
      <c r="AB709" s="448"/>
      <c r="AC709" s="448"/>
      <c r="AD709" s="448"/>
      <c r="AE709" s="448"/>
      <c r="AF709" s="448"/>
      <c r="AG709" s="448"/>
      <c r="AH709" s="448"/>
      <c r="AI709" s="448"/>
      <c r="AJ709" s="448"/>
      <c r="AK709" s="448"/>
      <c r="AL709" s="448"/>
      <c r="AM709" s="448"/>
      <c r="AN709" s="448"/>
      <c r="AO709" s="448"/>
      <c r="AP709" s="448"/>
      <c r="AQ709" s="448"/>
      <c r="AR709" s="448"/>
      <c r="AS709" s="448"/>
      <c r="AT709" s="448"/>
      <c r="AU709" s="448"/>
      <c r="AV709" s="448"/>
      <c r="AW709" s="448"/>
      <c r="AX709" s="448"/>
      <c r="AY709" s="448"/>
      <c r="AZ709" s="448"/>
      <c r="BA709" s="448"/>
      <c r="BB709" s="448"/>
      <c r="BC709" s="448"/>
      <c r="BD709" s="448"/>
      <c r="BE709" s="448"/>
      <c r="BF709" s="448"/>
      <c r="BG709" s="448"/>
    </row>
    <row r="710" spans="1:59" s="14" customFormat="1" ht="17.25" customHeight="1"/>
    <row r="711" spans="1:59" s="14" customFormat="1" ht="41.25" customHeight="1">
      <c r="A711" s="75"/>
      <c r="B711" s="457" t="s">
        <v>234</v>
      </c>
      <c r="C711" s="457"/>
      <c r="D711" s="457"/>
      <c r="E711" s="457"/>
      <c r="F711" s="457"/>
      <c r="G711" s="457"/>
      <c r="H711" s="457"/>
      <c r="I711" s="457"/>
      <c r="J711" s="457"/>
      <c r="K711" s="457"/>
      <c r="L711" s="457"/>
      <c r="M711" s="457"/>
      <c r="N711" s="457"/>
      <c r="O711" s="457"/>
      <c r="P711" s="457"/>
      <c r="Q711" s="457"/>
      <c r="R711" s="457"/>
      <c r="S711" s="457"/>
      <c r="T711" s="457"/>
      <c r="U711" s="457"/>
      <c r="V711" s="457"/>
      <c r="W711" s="457"/>
      <c r="X711" s="457"/>
      <c r="Y711" s="457"/>
      <c r="Z711" s="457"/>
      <c r="AA711" s="457"/>
      <c r="AB711" s="457"/>
      <c r="AC711" s="457"/>
      <c r="AD711" s="457"/>
      <c r="AE711" s="457"/>
      <c r="AF711" s="457"/>
      <c r="AG711" s="457"/>
      <c r="AH711" s="457"/>
      <c r="AI711" s="458"/>
      <c r="AJ711" s="459" t="s">
        <v>235</v>
      </c>
      <c r="AK711" s="459"/>
      <c r="AL711" s="459"/>
      <c r="AM711" s="459"/>
      <c r="AN711" s="459"/>
      <c r="AO711" s="459"/>
      <c r="AP711" s="459"/>
      <c r="AQ711" s="460"/>
      <c r="AR711" s="461" t="s">
        <v>236</v>
      </c>
      <c r="AS711" s="451"/>
      <c r="AT711" s="451"/>
      <c r="AU711" s="451"/>
      <c r="AV711" s="451"/>
      <c r="AW711" s="451"/>
      <c r="AX711" s="451"/>
      <c r="AY711" s="451"/>
      <c r="AZ711" s="451"/>
      <c r="BA711" s="451"/>
      <c r="BB711" s="451"/>
      <c r="BC711" s="451"/>
      <c r="BD711" s="451"/>
      <c r="BE711" s="451"/>
      <c r="BF711" s="451"/>
      <c r="BG711" s="452"/>
    </row>
    <row r="712" spans="1:59" s="14" customFormat="1" ht="41.25" customHeight="1">
      <c r="A712" s="75"/>
      <c r="B712" s="457" t="s">
        <v>237</v>
      </c>
      <c r="C712" s="457"/>
      <c r="D712" s="457"/>
      <c r="E712" s="457"/>
      <c r="F712" s="457"/>
      <c r="G712" s="457"/>
      <c r="H712" s="457"/>
      <c r="I712" s="457"/>
      <c r="J712" s="457"/>
      <c r="K712" s="457"/>
      <c r="L712" s="457"/>
      <c r="M712" s="457"/>
      <c r="N712" s="457"/>
      <c r="O712" s="457"/>
      <c r="P712" s="457"/>
      <c r="Q712" s="457"/>
      <c r="R712" s="457"/>
      <c r="S712" s="457"/>
      <c r="T712" s="457"/>
      <c r="U712" s="457"/>
      <c r="V712" s="457"/>
      <c r="W712" s="457"/>
      <c r="X712" s="457"/>
      <c r="Y712" s="457"/>
      <c r="Z712" s="457"/>
      <c r="AA712" s="457"/>
      <c r="AB712" s="457"/>
      <c r="AC712" s="457"/>
      <c r="AD712" s="457"/>
      <c r="AE712" s="457"/>
      <c r="AF712" s="457"/>
      <c r="AG712" s="457"/>
      <c r="AH712" s="457"/>
      <c r="AI712" s="458"/>
      <c r="AJ712" s="451" t="s">
        <v>238</v>
      </c>
      <c r="AK712" s="451"/>
      <c r="AL712" s="451"/>
      <c r="AM712" s="451"/>
      <c r="AN712" s="451"/>
      <c r="AO712" s="451"/>
      <c r="AP712" s="451"/>
      <c r="AQ712" s="452"/>
      <c r="AR712" s="450" t="s">
        <v>239</v>
      </c>
      <c r="AS712" s="451"/>
      <c r="AT712" s="451"/>
      <c r="AU712" s="451"/>
      <c r="AV712" s="451"/>
      <c r="AW712" s="451"/>
      <c r="AX712" s="451"/>
      <c r="AY712" s="451"/>
      <c r="AZ712" s="451"/>
      <c r="BA712" s="451"/>
      <c r="BB712" s="451"/>
      <c r="BC712" s="451"/>
      <c r="BD712" s="451"/>
      <c r="BE712" s="451"/>
      <c r="BF712" s="451"/>
      <c r="BG712" s="452"/>
    </row>
    <row r="713" spans="1:59" s="14" customFormat="1" ht="13.5" customHeight="1"/>
    <row r="714" spans="1:59" s="14" customFormat="1" ht="15.75" customHeight="1">
      <c r="C714" s="51" t="s">
        <v>240</v>
      </c>
    </row>
    <row r="715" spans="1:59" s="14" customFormat="1" ht="13.5" customHeight="1"/>
    <row r="716" spans="1:59" s="14" customFormat="1" ht="52.5" customHeight="1">
      <c r="C716" s="453" t="s">
        <v>469</v>
      </c>
      <c r="D716" s="454"/>
      <c r="E716" s="454"/>
      <c r="F716" s="454"/>
      <c r="G716" s="454"/>
      <c r="H716" s="454"/>
      <c r="I716" s="454"/>
      <c r="J716" s="454"/>
      <c r="K716" s="454"/>
      <c r="L716" s="454"/>
      <c r="M716" s="454"/>
      <c r="N716" s="454"/>
      <c r="O716" s="454"/>
      <c r="P716" s="454"/>
      <c r="Q716" s="454"/>
      <c r="R716" s="454"/>
      <c r="S716" s="454"/>
      <c r="T716" s="454"/>
      <c r="U716" s="454"/>
      <c r="V716" s="454"/>
      <c r="W716" s="454"/>
      <c r="X716" s="454"/>
      <c r="Y716" s="454"/>
      <c r="Z716" s="454"/>
      <c r="AA716" s="454"/>
      <c r="AB716" s="454"/>
      <c r="AC716" s="454"/>
      <c r="AD716" s="454"/>
      <c r="AE716" s="454"/>
      <c r="AF716" s="454"/>
      <c r="AG716" s="454"/>
      <c r="AH716" s="454"/>
      <c r="AI716" s="454"/>
      <c r="AJ716" s="454"/>
      <c r="AK716" s="454"/>
      <c r="AL716" s="454"/>
      <c r="AM716" s="454"/>
      <c r="AN716" s="454"/>
      <c r="AO716" s="454"/>
      <c r="AP716" s="454"/>
      <c r="AQ716" s="454"/>
      <c r="AR716" s="454"/>
      <c r="AS716" s="454"/>
      <c r="AT716" s="454"/>
      <c r="AU716" s="454"/>
      <c r="AV716" s="454"/>
      <c r="AW716" s="454"/>
      <c r="AX716" s="454"/>
      <c r="AY716" s="454"/>
      <c r="AZ716" s="454"/>
      <c r="BA716" s="454"/>
      <c r="BB716" s="454"/>
      <c r="BC716" s="454"/>
      <c r="BD716" s="454"/>
      <c r="BE716" s="454"/>
      <c r="BF716" s="454"/>
      <c r="BG716" s="454"/>
    </row>
    <row r="717" spans="1:59" s="14" customFormat="1" ht="15" customHeight="1"/>
    <row r="718" spans="1:59" s="14" customFormat="1" ht="8.1" customHeight="1">
      <c r="A718" s="71"/>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c r="AC718" s="72"/>
      <c r="AD718" s="72"/>
      <c r="AE718" s="72"/>
      <c r="AF718" s="72"/>
      <c r="AG718" s="72"/>
      <c r="AH718" s="72"/>
      <c r="AI718" s="72"/>
      <c r="AJ718" s="72"/>
      <c r="AK718" s="72"/>
      <c r="AL718" s="72"/>
      <c r="AM718" s="72"/>
      <c r="AN718" s="72"/>
      <c r="AO718" s="72"/>
      <c r="AP718" s="72"/>
      <c r="AQ718" s="72"/>
      <c r="AR718" s="72"/>
      <c r="AS718" s="72"/>
      <c r="AT718" s="72"/>
      <c r="AU718" s="72"/>
      <c r="AV718" s="72"/>
      <c r="AW718" s="72"/>
      <c r="AX718" s="72"/>
      <c r="AY718" s="72"/>
      <c r="AZ718" s="72"/>
      <c r="BA718" s="72"/>
      <c r="BB718" s="72"/>
      <c r="BC718" s="72"/>
      <c r="BD718" s="72"/>
      <c r="BE718" s="72"/>
      <c r="BF718" s="72"/>
      <c r="BG718" s="73"/>
    </row>
    <row r="719" spans="1:59" s="14" customFormat="1" ht="99" customHeight="1">
      <c r="A719" s="54"/>
      <c r="B719" s="32"/>
      <c r="C719" s="455" t="s">
        <v>386</v>
      </c>
      <c r="D719" s="455"/>
      <c r="E719" s="455"/>
      <c r="F719" s="455"/>
      <c r="G719" s="455"/>
      <c r="H719" s="455"/>
      <c r="I719" s="455"/>
      <c r="J719" s="455"/>
      <c r="K719" s="455"/>
      <c r="L719" s="455"/>
      <c r="M719" s="455"/>
      <c r="N719" s="455"/>
      <c r="O719" s="455"/>
      <c r="P719" s="455"/>
      <c r="Q719" s="455"/>
      <c r="R719" s="455"/>
      <c r="S719" s="455"/>
      <c r="T719" s="455"/>
      <c r="U719" s="455"/>
      <c r="V719" s="455"/>
      <c r="W719" s="455"/>
      <c r="X719" s="455"/>
      <c r="Y719" s="455"/>
      <c r="Z719" s="455"/>
      <c r="AA719" s="455"/>
      <c r="AB719" s="455"/>
      <c r="AC719" s="455"/>
      <c r="AD719" s="455"/>
      <c r="AE719" s="455"/>
      <c r="AF719" s="455"/>
      <c r="AG719" s="455"/>
      <c r="AH719" s="455"/>
      <c r="AI719" s="455"/>
      <c r="AJ719" s="455"/>
      <c r="AK719" s="455"/>
      <c r="AL719" s="455"/>
      <c r="AM719" s="455"/>
      <c r="AN719" s="455"/>
      <c r="AO719" s="455"/>
      <c r="AP719" s="455"/>
      <c r="AQ719" s="455"/>
      <c r="AR719" s="455"/>
      <c r="AS719" s="455"/>
      <c r="AT719" s="455"/>
      <c r="AU719" s="455"/>
      <c r="AV719" s="455"/>
      <c r="AW719" s="455"/>
      <c r="AX719" s="455"/>
      <c r="AY719" s="455"/>
      <c r="AZ719" s="455"/>
      <c r="BA719" s="455"/>
      <c r="BB719" s="455"/>
      <c r="BC719" s="455"/>
      <c r="BD719" s="455"/>
      <c r="BE719" s="455"/>
      <c r="BF719" s="455"/>
      <c r="BG719" s="134"/>
    </row>
    <row r="720" spans="1:59" s="14" customFormat="1" ht="8.1" customHeight="1">
      <c r="A720" s="52"/>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c r="AA720" s="53"/>
      <c r="AB720" s="53"/>
      <c r="AC720" s="53"/>
      <c r="AD720" s="53"/>
      <c r="AE720" s="53"/>
      <c r="AF720" s="53"/>
      <c r="AG720" s="53"/>
      <c r="AH720" s="53"/>
      <c r="AI720" s="53"/>
      <c r="AJ720" s="53"/>
      <c r="AK720" s="53"/>
      <c r="AL720" s="53"/>
      <c r="AM720" s="53"/>
      <c r="AN720" s="53"/>
      <c r="AO720" s="53"/>
      <c r="AP720" s="53"/>
      <c r="AQ720" s="53"/>
      <c r="AR720" s="53"/>
      <c r="AS720" s="53"/>
      <c r="AT720" s="53"/>
      <c r="AU720" s="53"/>
      <c r="AV720" s="53"/>
      <c r="AW720" s="53"/>
      <c r="AX720" s="53"/>
      <c r="AY720" s="53"/>
      <c r="AZ720" s="53"/>
      <c r="BA720" s="53"/>
      <c r="BB720" s="53"/>
      <c r="BC720" s="53"/>
      <c r="BD720" s="53"/>
      <c r="BE720" s="53"/>
      <c r="BF720" s="53"/>
      <c r="BG720" s="57"/>
    </row>
    <row r="721" spans="1:59" s="32" customFormat="1" ht="15" customHeight="1"/>
    <row r="722" spans="1:59" s="14" customFormat="1" ht="16.5" customHeight="1">
      <c r="C722" s="449" t="s">
        <v>187</v>
      </c>
      <c r="D722" s="449"/>
      <c r="E722" s="449"/>
      <c r="F722" s="449"/>
      <c r="G722" s="449"/>
      <c r="H722" s="449"/>
      <c r="I722" s="449"/>
      <c r="J722" s="449"/>
      <c r="K722" s="449"/>
      <c r="L722" s="449"/>
      <c r="M722" s="449"/>
      <c r="N722" s="449"/>
      <c r="O722" s="449"/>
      <c r="P722" s="449"/>
      <c r="Q722" s="449"/>
      <c r="R722" s="449"/>
      <c r="S722" s="449"/>
      <c r="T722" s="449"/>
      <c r="U722" s="449"/>
      <c r="V722" s="449"/>
      <c r="W722" s="449"/>
      <c r="X722" s="449"/>
      <c r="Y722" s="449"/>
      <c r="Z722" s="449"/>
      <c r="AA722" s="449"/>
      <c r="AB722" s="449"/>
      <c r="AC722" s="449"/>
      <c r="AD722" s="449"/>
      <c r="AE722" s="449"/>
      <c r="AF722" s="449"/>
      <c r="AG722" s="449"/>
      <c r="AH722" s="449"/>
      <c r="AI722" s="449"/>
      <c r="AJ722" s="449"/>
      <c r="AK722" s="449"/>
      <c r="AL722" s="449"/>
      <c r="AM722" s="449"/>
      <c r="AN722" s="449"/>
      <c r="AO722" s="449"/>
      <c r="AP722" s="449"/>
      <c r="AQ722" s="449"/>
      <c r="AR722" s="449"/>
      <c r="AS722" s="449"/>
      <c r="AT722" s="449"/>
      <c r="AU722" s="449"/>
      <c r="AV722" s="449"/>
      <c r="AW722" s="449"/>
      <c r="AX722" s="449"/>
      <c r="AY722" s="449"/>
      <c r="AZ722" s="449"/>
      <c r="BA722" s="449"/>
      <c r="BB722" s="449"/>
      <c r="BC722" s="449"/>
      <c r="BD722" s="449"/>
      <c r="BE722" s="449"/>
      <c r="BF722" s="449"/>
      <c r="BG722" s="449"/>
    </row>
    <row r="723" spans="1:59" s="14" customFormat="1" ht="15" customHeight="1">
      <c r="C723" s="400" t="s">
        <v>241</v>
      </c>
      <c r="D723" s="400"/>
      <c r="E723" s="400"/>
      <c r="F723" s="400"/>
      <c r="G723" s="400"/>
      <c r="H723" s="400"/>
      <c r="I723" s="400"/>
      <c r="J723" s="400"/>
      <c r="K723" s="400"/>
      <c r="L723" s="400"/>
      <c r="M723" s="400"/>
      <c r="N723" s="400"/>
      <c r="O723" s="400"/>
      <c r="P723" s="400"/>
      <c r="Q723" s="400"/>
      <c r="R723" s="400"/>
      <c r="S723" s="400"/>
      <c r="T723" s="400"/>
      <c r="U723" s="400"/>
      <c r="V723" s="400"/>
      <c r="W723" s="400"/>
      <c r="X723" s="400"/>
      <c r="Y723" s="400"/>
      <c r="Z723" s="400"/>
      <c r="AA723" s="400"/>
      <c r="AB723" s="400"/>
      <c r="AC723" s="400"/>
      <c r="AD723" s="400"/>
      <c r="AE723" s="400"/>
      <c r="AF723" s="400"/>
      <c r="AG723" s="400"/>
      <c r="AH723" s="400"/>
      <c r="AI723" s="400"/>
      <c r="AJ723" s="400"/>
      <c r="AK723" s="400"/>
      <c r="AL723" s="400"/>
      <c r="AM723" s="400"/>
      <c r="AN723" s="400"/>
      <c r="AO723" s="400"/>
      <c r="AP723" s="400"/>
      <c r="AQ723" s="400"/>
      <c r="AR723" s="400"/>
      <c r="AS723" s="400"/>
      <c r="AT723" s="400"/>
      <c r="AU723" s="400"/>
      <c r="AV723" s="400"/>
      <c r="AW723" s="400"/>
      <c r="AX723" s="400"/>
      <c r="AY723" s="400"/>
      <c r="AZ723" s="400"/>
      <c r="BA723" s="400"/>
      <c r="BB723" s="400"/>
      <c r="BC723" s="400"/>
      <c r="BD723" s="400"/>
      <c r="BE723" s="400"/>
      <c r="BF723" s="400"/>
      <c r="BG723" s="400"/>
    </row>
    <row r="724" spans="1:59" s="14" customFormat="1" ht="34.5" customHeight="1"/>
    <row r="725" spans="1:59" s="14" customFormat="1" ht="100.5" customHeight="1">
      <c r="C725" s="439" t="s">
        <v>232</v>
      </c>
      <c r="D725" s="439"/>
      <c r="E725" s="447" t="s">
        <v>501</v>
      </c>
      <c r="F725" s="447"/>
      <c r="G725" s="447"/>
      <c r="H725" s="447"/>
      <c r="I725" s="447"/>
      <c r="J725" s="447"/>
      <c r="K725" s="447"/>
      <c r="L725" s="447"/>
      <c r="M725" s="447"/>
      <c r="N725" s="447"/>
      <c r="O725" s="447"/>
      <c r="P725" s="447"/>
      <c r="Q725" s="447"/>
      <c r="R725" s="447"/>
      <c r="S725" s="447"/>
      <c r="T725" s="447"/>
      <c r="U725" s="447"/>
      <c r="V725" s="447"/>
      <c r="W725" s="447"/>
      <c r="X725" s="447"/>
      <c r="Y725" s="447"/>
      <c r="Z725" s="447"/>
      <c r="AA725" s="447"/>
      <c r="AB725" s="447"/>
      <c r="AC725" s="447"/>
      <c r="AD725" s="447"/>
      <c r="AE725" s="447"/>
      <c r="AF725" s="447"/>
      <c r="AG725" s="447"/>
      <c r="AH725" s="447"/>
      <c r="AI725" s="447"/>
      <c r="AJ725" s="447"/>
      <c r="AK725" s="447"/>
      <c r="AL725" s="447"/>
      <c r="AM725" s="447"/>
      <c r="AN725" s="447"/>
      <c r="AO725" s="447"/>
      <c r="AP725" s="447"/>
      <c r="AQ725" s="447"/>
      <c r="AR725" s="447"/>
      <c r="AS725" s="447"/>
      <c r="AT725" s="447"/>
      <c r="AU725" s="447"/>
      <c r="AV725" s="447"/>
      <c r="AW725" s="447"/>
      <c r="AX725" s="447"/>
      <c r="AY725" s="447"/>
      <c r="AZ725" s="447"/>
      <c r="BA725" s="447"/>
      <c r="BB725" s="447"/>
      <c r="BC725" s="447"/>
      <c r="BD725" s="447"/>
      <c r="BE725" s="447"/>
      <c r="BF725" s="447"/>
      <c r="BG725" s="447"/>
    </row>
    <row r="726" spans="1:59" s="14" customFormat="1" ht="34.5" customHeight="1"/>
    <row r="727" spans="1:59" s="14" customFormat="1" ht="18" customHeight="1">
      <c r="A727" s="448" t="s">
        <v>242</v>
      </c>
      <c r="B727" s="448"/>
      <c r="C727" s="448"/>
      <c r="D727" s="448"/>
      <c r="E727" s="448"/>
      <c r="F727" s="448"/>
      <c r="G727" s="448"/>
      <c r="H727" s="448"/>
      <c r="I727" s="448"/>
      <c r="J727" s="448"/>
      <c r="K727" s="448"/>
      <c r="L727" s="448"/>
      <c r="M727" s="448"/>
      <c r="N727" s="448"/>
      <c r="O727" s="448"/>
      <c r="P727" s="448"/>
      <c r="Q727" s="448"/>
      <c r="R727" s="448"/>
      <c r="S727" s="448"/>
      <c r="T727" s="448"/>
      <c r="U727" s="448"/>
      <c r="V727" s="448"/>
      <c r="W727" s="448"/>
      <c r="X727" s="448"/>
      <c r="Y727" s="448"/>
      <c r="Z727" s="448"/>
      <c r="AA727" s="448"/>
      <c r="AB727" s="448"/>
      <c r="AC727" s="448"/>
      <c r="AD727" s="448"/>
      <c r="AE727" s="448"/>
      <c r="AF727" s="448"/>
      <c r="AG727" s="448"/>
      <c r="AH727" s="448"/>
      <c r="AI727" s="448"/>
      <c r="AJ727" s="448"/>
      <c r="AK727" s="448"/>
      <c r="AL727" s="448"/>
      <c r="AM727" s="448"/>
      <c r="AN727" s="448"/>
      <c r="AO727" s="448"/>
      <c r="AP727" s="448"/>
      <c r="AQ727" s="448"/>
      <c r="AR727" s="448"/>
      <c r="AS727" s="448"/>
      <c r="AT727" s="448"/>
      <c r="AU727" s="448"/>
      <c r="AV727" s="448"/>
      <c r="AW727" s="448"/>
      <c r="AX727" s="448"/>
      <c r="AY727" s="448"/>
      <c r="AZ727" s="448"/>
      <c r="BA727" s="448"/>
      <c r="BB727" s="448"/>
      <c r="BC727" s="448"/>
      <c r="BD727" s="448"/>
      <c r="BE727" s="448"/>
      <c r="BF727" s="448"/>
      <c r="BG727" s="448"/>
    </row>
    <row r="728" spans="1:59" s="14" customFormat="1" ht="8.1" customHeight="1"/>
    <row r="729" spans="1:59" s="14" customFormat="1" ht="16.5" customHeight="1">
      <c r="C729" s="449" t="s">
        <v>243</v>
      </c>
      <c r="D729" s="449"/>
      <c r="E729" s="449"/>
      <c r="F729" s="449"/>
      <c r="G729" s="449"/>
      <c r="H729" s="449"/>
      <c r="I729" s="449"/>
      <c r="J729" s="449"/>
      <c r="K729" s="449"/>
      <c r="L729" s="449"/>
      <c r="M729" s="449"/>
      <c r="N729" s="449"/>
      <c r="O729" s="449"/>
      <c r="P729" s="449"/>
      <c r="Q729" s="449"/>
      <c r="R729" s="449"/>
      <c r="S729" s="449"/>
      <c r="T729" s="449"/>
      <c r="U729" s="449"/>
      <c r="V729" s="449"/>
      <c r="W729" s="449"/>
      <c r="X729" s="449"/>
      <c r="Y729" s="449"/>
      <c r="Z729" s="449"/>
      <c r="AA729" s="449"/>
      <c r="AB729" s="449"/>
      <c r="AC729" s="449"/>
      <c r="AD729" s="449"/>
      <c r="AE729" s="449"/>
      <c r="AF729" s="449"/>
      <c r="AG729" s="449"/>
      <c r="AH729" s="449"/>
      <c r="AI729" s="449"/>
      <c r="AJ729" s="449"/>
      <c r="AK729" s="449"/>
      <c r="AL729" s="449"/>
      <c r="AM729" s="449"/>
      <c r="AN729" s="449"/>
      <c r="AO729" s="449"/>
      <c r="AP729" s="449"/>
      <c r="AQ729" s="449"/>
      <c r="AR729" s="449"/>
      <c r="AS729" s="449"/>
      <c r="AT729" s="449"/>
      <c r="AU729" s="449"/>
      <c r="AV729" s="449"/>
      <c r="AW729" s="449"/>
      <c r="AX729" s="449"/>
      <c r="AY729" s="449"/>
      <c r="AZ729" s="449"/>
      <c r="BA729" s="449"/>
      <c r="BB729" s="449"/>
      <c r="BC729" s="449"/>
      <c r="BD729" s="449"/>
      <c r="BE729" s="449"/>
      <c r="BF729" s="449"/>
      <c r="BG729" s="449"/>
    </row>
    <row r="730" spans="1:59" s="14" customFormat="1" ht="8.1" customHeight="1">
      <c r="A730" s="25"/>
      <c r="B730" s="25"/>
    </row>
    <row r="731" spans="1:59" s="14" customFormat="1" ht="16.5" customHeight="1">
      <c r="A731" s="437" t="s">
        <v>6</v>
      </c>
      <c r="B731" s="433"/>
      <c r="C731" s="240" t="s">
        <v>244</v>
      </c>
      <c r="D731" s="240"/>
      <c r="E731" s="240"/>
      <c r="F731" s="240"/>
      <c r="G731" s="240"/>
      <c r="H731" s="240"/>
      <c r="I731" s="240"/>
      <c r="J731" s="240"/>
      <c r="K731" s="240"/>
      <c r="L731" s="240"/>
      <c r="M731" s="240"/>
      <c r="N731" s="240"/>
      <c r="O731" s="240"/>
      <c r="P731" s="240"/>
      <c r="Q731" s="240"/>
      <c r="R731" s="240"/>
      <c r="S731" s="240"/>
      <c r="T731" s="240"/>
      <c r="U731" s="240"/>
      <c r="V731" s="240"/>
      <c r="W731" s="240"/>
      <c r="X731" s="240"/>
      <c r="Y731" s="240"/>
      <c r="Z731" s="240"/>
      <c r="AA731" s="240"/>
      <c r="AB731" s="240"/>
      <c r="AC731" s="240"/>
      <c r="AD731" s="240"/>
      <c r="AE731" s="240"/>
      <c r="AF731" s="240"/>
      <c r="AG731" s="240"/>
      <c r="AH731" s="240"/>
      <c r="AI731" s="240"/>
      <c r="AJ731" s="240"/>
      <c r="AK731" s="240"/>
      <c r="AL731" s="240"/>
      <c r="AM731" s="240"/>
      <c r="AN731" s="240"/>
      <c r="AO731" s="240"/>
      <c r="AP731" s="240"/>
      <c r="AQ731" s="240"/>
      <c r="AR731" s="240"/>
      <c r="AS731" s="240"/>
      <c r="AT731" s="240"/>
      <c r="AU731" s="240"/>
      <c r="AV731" s="240"/>
      <c r="AW731" s="240"/>
      <c r="AX731" s="240"/>
      <c r="AY731" s="240"/>
      <c r="AZ731" s="240"/>
      <c r="BA731" s="240"/>
      <c r="BB731" s="240"/>
      <c r="BC731" s="240"/>
      <c r="BD731" s="240"/>
      <c r="BE731" s="240"/>
      <c r="BF731" s="240"/>
      <c r="BG731" s="240"/>
    </row>
    <row r="732" spans="1:59" s="14" customFormat="1" ht="8.1" customHeight="1"/>
    <row r="733" spans="1:59" s="14" customFormat="1" ht="33" customHeight="1">
      <c r="A733" s="438" t="s">
        <v>6</v>
      </c>
      <c r="B733" s="439"/>
      <c r="C733" s="406" t="s">
        <v>519</v>
      </c>
      <c r="D733" s="406"/>
      <c r="E733" s="406"/>
      <c r="F733" s="406"/>
      <c r="G733" s="406"/>
      <c r="H733" s="406"/>
      <c r="I733" s="406"/>
      <c r="J733" s="406"/>
      <c r="K733" s="406"/>
      <c r="L733" s="406"/>
      <c r="M733" s="406"/>
      <c r="N733" s="406"/>
      <c r="O733" s="406"/>
      <c r="P733" s="406"/>
      <c r="Q733" s="406"/>
      <c r="R733" s="406"/>
      <c r="S733" s="406"/>
      <c r="T733" s="406"/>
      <c r="U733" s="406"/>
      <c r="V733" s="406"/>
      <c r="W733" s="406"/>
      <c r="X733" s="406"/>
      <c r="Y733" s="406"/>
      <c r="Z733" s="406"/>
      <c r="AA733" s="406"/>
      <c r="AB733" s="406"/>
      <c r="AC733" s="406"/>
      <c r="AD733" s="406"/>
      <c r="AE733" s="406"/>
      <c r="AF733" s="406"/>
      <c r="AG733" s="406"/>
      <c r="AH733" s="406"/>
      <c r="AI733" s="406"/>
      <c r="AJ733" s="406"/>
      <c r="AK733" s="406"/>
      <c r="AL733" s="406"/>
      <c r="AM733" s="406"/>
      <c r="AN733" s="406"/>
      <c r="AO733" s="406"/>
      <c r="AP733" s="406"/>
      <c r="AQ733" s="406"/>
      <c r="AR733" s="406"/>
      <c r="AS733" s="406"/>
      <c r="AT733" s="406"/>
      <c r="AU733" s="406"/>
      <c r="AV733" s="406"/>
      <c r="AW733" s="406"/>
      <c r="AX733" s="406"/>
      <c r="AY733" s="406"/>
      <c r="AZ733" s="406"/>
      <c r="BA733" s="406"/>
      <c r="BB733" s="406"/>
      <c r="BC733" s="406"/>
      <c r="BD733" s="406"/>
      <c r="BE733" s="406"/>
      <c r="BF733" s="406"/>
      <c r="BG733" s="406"/>
    </row>
    <row r="734" spans="1:59" s="14" customFormat="1" ht="8.1" customHeight="1"/>
    <row r="735" spans="1:59" s="14" customFormat="1" ht="33" customHeight="1">
      <c r="A735" s="438" t="s">
        <v>6</v>
      </c>
      <c r="B735" s="439"/>
      <c r="C735" s="406" t="s">
        <v>520</v>
      </c>
      <c r="D735" s="406"/>
      <c r="E735" s="406"/>
      <c r="F735" s="406"/>
      <c r="G735" s="406"/>
      <c r="H735" s="406"/>
      <c r="I735" s="406"/>
      <c r="J735" s="406"/>
      <c r="K735" s="406"/>
      <c r="L735" s="406"/>
      <c r="M735" s="406"/>
      <c r="N735" s="406"/>
      <c r="O735" s="406"/>
      <c r="P735" s="406"/>
      <c r="Q735" s="406"/>
      <c r="R735" s="406"/>
      <c r="S735" s="406"/>
      <c r="T735" s="406"/>
      <c r="U735" s="406"/>
      <c r="V735" s="406"/>
      <c r="W735" s="406"/>
      <c r="X735" s="406"/>
      <c r="Y735" s="406"/>
      <c r="Z735" s="406"/>
      <c r="AA735" s="406"/>
      <c r="AB735" s="406"/>
      <c r="AC735" s="406"/>
      <c r="AD735" s="406"/>
      <c r="AE735" s="406"/>
      <c r="AF735" s="406"/>
      <c r="AG735" s="406"/>
      <c r="AH735" s="406"/>
      <c r="AI735" s="406"/>
      <c r="AJ735" s="406"/>
      <c r="AK735" s="406"/>
      <c r="AL735" s="406"/>
      <c r="AM735" s="406"/>
      <c r="AN735" s="406"/>
      <c r="AO735" s="406"/>
      <c r="AP735" s="406"/>
      <c r="AQ735" s="406"/>
      <c r="AR735" s="406"/>
      <c r="AS735" s="406"/>
      <c r="AT735" s="406"/>
      <c r="AU735" s="406"/>
      <c r="AV735" s="406"/>
      <c r="AW735" s="406"/>
      <c r="AX735" s="406"/>
      <c r="AY735" s="406"/>
      <c r="AZ735" s="406"/>
      <c r="BA735" s="406"/>
      <c r="BB735" s="406"/>
      <c r="BC735" s="406"/>
      <c r="BD735" s="406"/>
      <c r="BE735" s="406"/>
      <c r="BF735" s="406"/>
      <c r="BG735" s="406"/>
    </row>
    <row r="736" spans="1:59" s="14" customFormat="1" ht="8.1" customHeight="1"/>
    <row r="737" spans="1:59" s="14" customFormat="1" ht="16.5" customHeight="1">
      <c r="A737" s="437" t="s">
        <v>6</v>
      </c>
      <c r="B737" s="433"/>
      <c r="C737" s="26" t="s">
        <v>515</v>
      </c>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c r="AQ737" s="26"/>
      <c r="AR737" s="26"/>
      <c r="AS737" s="26"/>
      <c r="AT737" s="26"/>
      <c r="AU737" s="26"/>
      <c r="AV737" s="26"/>
      <c r="AW737" s="26"/>
      <c r="AX737" s="26"/>
      <c r="AY737" s="26"/>
      <c r="AZ737" s="26"/>
      <c r="BA737" s="26"/>
      <c r="BD737" s="446">
        <f>$A$63</f>
        <v>2020</v>
      </c>
      <c r="BE737" s="446"/>
      <c r="BF737" s="446"/>
      <c r="BG737" s="26" t="s">
        <v>424</v>
      </c>
    </row>
    <row r="738" spans="1:59" s="14" customFormat="1" ht="8.1" customHeight="1"/>
    <row r="739" spans="1:59" s="14" customFormat="1" ht="8.1" customHeight="1"/>
    <row r="740" spans="1:59" s="14" customFormat="1" ht="8.1" customHeight="1"/>
    <row r="741" spans="1:59" s="14" customFormat="1" ht="8.1" customHeight="1">
      <c r="A741" s="265" t="s">
        <v>9</v>
      </c>
      <c r="B741" s="265"/>
      <c r="C741" s="265"/>
      <c r="D741" s="265"/>
      <c r="E741" s="265"/>
      <c r="F741" s="265"/>
      <c r="G741" s="265"/>
      <c r="H741" s="265"/>
      <c r="I741" s="265"/>
      <c r="J741" s="265"/>
      <c r="K741" s="265"/>
      <c r="L741" s="265"/>
      <c r="M741" s="265"/>
      <c r="N741" s="265"/>
      <c r="O741" s="265"/>
      <c r="P741" s="265"/>
      <c r="Q741" s="265"/>
      <c r="R741" s="265"/>
      <c r="S741" s="265"/>
      <c r="T741" s="265"/>
      <c r="U741" s="265"/>
      <c r="V741" s="265"/>
      <c r="W741" s="265"/>
      <c r="X741" s="265"/>
      <c r="Y741" s="265"/>
      <c r="Z741" s="265"/>
      <c r="AA741" s="265"/>
      <c r="AB741" s="265"/>
      <c r="AC741" s="265"/>
      <c r="AD741" s="265"/>
      <c r="AE741" s="265"/>
      <c r="AF741" s="265"/>
      <c r="AG741" s="265"/>
      <c r="AH741" s="265"/>
      <c r="AI741" s="265"/>
      <c r="AJ741" s="265"/>
      <c r="AK741" s="265"/>
      <c r="AL741" s="265"/>
      <c r="AM741" s="265"/>
      <c r="AN741" s="265"/>
      <c r="AO741" s="265"/>
      <c r="AP741" s="265"/>
      <c r="AQ741" s="265"/>
      <c r="AR741" s="265"/>
      <c r="AS741" s="265"/>
      <c r="AT741" s="265"/>
      <c r="AU741" s="265"/>
      <c r="AV741" s="265"/>
      <c r="AW741" s="265"/>
      <c r="AX741" s="265"/>
      <c r="AY741" s="346" t="s">
        <v>17</v>
      </c>
      <c r="AZ741" s="346"/>
      <c r="BA741" s="346"/>
      <c r="BB741" s="346"/>
      <c r="BC741" s="346"/>
      <c r="BD741" s="346"/>
      <c r="BE741" s="346"/>
      <c r="BF741" s="346"/>
      <c r="BG741" s="346"/>
    </row>
    <row r="742" spans="1:59" s="14" customFormat="1" ht="8.1" customHeight="1">
      <c r="A742" s="265"/>
      <c r="B742" s="265"/>
      <c r="C742" s="265"/>
      <c r="D742" s="265"/>
      <c r="E742" s="265"/>
      <c r="F742" s="265"/>
      <c r="G742" s="265"/>
      <c r="H742" s="265"/>
      <c r="I742" s="265"/>
      <c r="J742" s="265"/>
      <c r="K742" s="265"/>
      <c r="L742" s="265"/>
      <c r="M742" s="265"/>
      <c r="N742" s="265"/>
      <c r="O742" s="265"/>
      <c r="P742" s="265"/>
      <c r="Q742" s="265"/>
      <c r="R742" s="265"/>
      <c r="S742" s="265"/>
      <c r="T742" s="265"/>
      <c r="U742" s="265"/>
      <c r="V742" s="265"/>
      <c r="W742" s="265"/>
      <c r="X742" s="265"/>
      <c r="Y742" s="265"/>
      <c r="Z742" s="265"/>
      <c r="AA742" s="265"/>
      <c r="AB742" s="265"/>
      <c r="AC742" s="265"/>
      <c r="AD742" s="265"/>
      <c r="AE742" s="265"/>
      <c r="AF742" s="265"/>
      <c r="AG742" s="265"/>
      <c r="AH742" s="265"/>
      <c r="AI742" s="265"/>
      <c r="AJ742" s="265"/>
      <c r="AK742" s="265"/>
      <c r="AL742" s="265"/>
      <c r="AM742" s="265"/>
      <c r="AN742" s="265"/>
      <c r="AO742" s="265"/>
      <c r="AP742" s="265"/>
      <c r="AQ742" s="265"/>
      <c r="AR742" s="265"/>
      <c r="AS742" s="265"/>
      <c r="AT742" s="265"/>
      <c r="AU742" s="265"/>
      <c r="AV742" s="265"/>
      <c r="AW742" s="265"/>
      <c r="AX742" s="265"/>
      <c r="AY742" s="346"/>
      <c r="AZ742" s="346"/>
      <c r="BA742" s="346"/>
      <c r="BB742" s="346"/>
      <c r="BC742" s="346"/>
      <c r="BD742" s="346"/>
      <c r="BE742" s="346"/>
      <c r="BF742" s="346"/>
      <c r="BG742" s="346"/>
    </row>
    <row r="743" spans="1:59" s="14" customFormat="1" ht="8.1" customHeight="1">
      <c r="A743" s="265"/>
      <c r="B743" s="265"/>
      <c r="C743" s="265"/>
      <c r="D743" s="265"/>
      <c r="E743" s="265"/>
      <c r="F743" s="265"/>
      <c r="G743" s="265"/>
      <c r="H743" s="265"/>
      <c r="I743" s="265"/>
      <c r="J743" s="265"/>
      <c r="K743" s="265"/>
      <c r="L743" s="265"/>
      <c r="M743" s="265"/>
      <c r="N743" s="265"/>
      <c r="O743" s="265"/>
      <c r="P743" s="265"/>
      <c r="Q743" s="265"/>
      <c r="R743" s="265"/>
      <c r="S743" s="265"/>
      <c r="T743" s="265"/>
      <c r="U743" s="265"/>
      <c r="V743" s="265"/>
      <c r="W743" s="265"/>
      <c r="X743" s="265"/>
      <c r="Y743" s="265"/>
      <c r="Z743" s="265"/>
      <c r="AA743" s="265"/>
      <c r="AB743" s="265"/>
      <c r="AC743" s="265"/>
      <c r="AD743" s="265"/>
      <c r="AE743" s="265"/>
      <c r="AF743" s="265"/>
      <c r="AG743" s="265"/>
      <c r="AH743" s="265"/>
      <c r="AI743" s="265"/>
      <c r="AJ743" s="265"/>
      <c r="AK743" s="265"/>
      <c r="AL743" s="265"/>
      <c r="AM743" s="265"/>
      <c r="AN743" s="265"/>
      <c r="AO743" s="265"/>
      <c r="AP743" s="265"/>
      <c r="AQ743" s="265"/>
      <c r="AR743" s="265"/>
      <c r="AS743" s="265"/>
      <c r="AT743" s="265"/>
      <c r="AU743" s="265"/>
      <c r="AV743" s="265"/>
      <c r="AW743" s="265"/>
      <c r="AX743" s="265"/>
      <c r="AY743" s="346"/>
      <c r="AZ743" s="346"/>
      <c r="BA743" s="346"/>
      <c r="BB743" s="346"/>
      <c r="BC743" s="346"/>
      <c r="BD743" s="346"/>
      <c r="BE743" s="346"/>
      <c r="BF743" s="346"/>
      <c r="BG743" s="346"/>
    </row>
    <row r="744" spans="1:59" ht="8.1" customHeight="1">
      <c r="A744" s="107"/>
      <c r="B744" s="106"/>
      <c r="C744" s="106"/>
      <c r="D744" s="106"/>
      <c r="E744" s="106"/>
      <c r="F744" s="106"/>
      <c r="G744" s="106"/>
      <c r="H744" s="106"/>
      <c r="I744" s="106"/>
      <c r="J744" s="106"/>
      <c r="K744" s="106"/>
      <c r="L744" s="106"/>
      <c r="M744" s="106"/>
      <c r="N744" s="107"/>
      <c r="O744" s="106"/>
      <c r="P744" s="106"/>
      <c r="Q744" s="106"/>
      <c r="R744" s="106"/>
      <c r="S744" s="106"/>
      <c r="T744" s="106"/>
      <c r="U744" s="106"/>
      <c r="V744" s="106"/>
      <c r="W744" s="106"/>
      <c r="X744" s="106"/>
      <c r="Y744" s="106"/>
      <c r="Z744" s="106"/>
      <c r="AA744" s="106"/>
      <c r="AB744" s="106"/>
      <c r="AC744" s="106"/>
      <c r="AD744" s="106"/>
      <c r="AE744" s="106"/>
      <c r="AF744" s="106"/>
      <c r="AG744" s="106"/>
      <c r="AH744" s="106"/>
      <c r="AI744" s="106"/>
      <c r="AJ744" s="106"/>
      <c r="AK744" s="106"/>
      <c r="AL744" s="106"/>
      <c r="AM744" s="106"/>
      <c r="AN744" s="106"/>
      <c r="AO744" s="106"/>
      <c r="AP744" s="106"/>
      <c r="AQ744" s="106"/>
      <c r="AR744" s="106"/>
      <c r="AS744" s="106"/>
      <c r="AT744" s="106"/>
      <c r="AU744" s="106"/>
      <c r="AV744" s="106"/>
      <c r="AW744" s="106"/>
      <c r="AX744" s="106"/>
      <c r="AY744" s="106"/>
      <c r="AZ744" s="106"/>
      <c r="BA744" s="106"/>
      <c r="BB744" s="106"/>
      <c r="BC744" s="106"/>
      <c r="BD744" s="106"/>
      <c r="BE744" s="106"/>
      <c r="BF744" s="106"/>
      <c r="BG744" s="106"/>
    </row>
    <row r="745" spans="1:59" ht="8.1" customHeight="1">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c r="AA745" s="106"/>
      <c r="AB745" s="106"/>
      <c r="AC745" s="106"/>
      <c r="AD745" s="106"/>
      <c r="AE745" s="106"/>
      <c r="AF745" s="106"/>
      <c r="AG745" s="106"/>
      <c r="AH745" s="106"/>
      <c r="AI745" s="106"/>
      <c r="AJ745" s="106"/>
      <c r="AK745" s="106"/>
      <c r="AL745" s="106"/>
      <c r="AM745" s="106"/>
      <c r="AN745" s="106"/>
      <c r="AO745" s="106"/>
      <c r="AP745" s="106"/>
      <c r="AQ745" s="106"/>
      <c r="AR745" s="106"/>
      <c r="AS745" s="106"/>
      <c r="AT745" s="106"/>
      <c r="AU745" s="106"/>
      <c r="AV745" s="106"/>
      <c r="AW745" s="106"/>
      <c r="AX745" s="106"/>
      <c r="AY745" s="106"/>
      <c r="AZ745" s="106"/>
      <c r="BA745" s="106"/>
      <c r="BB745" s="106"/>
      <c r="BC745" s="106"/>
      <c r="BD745" s="106"/>
      <c r="BE745" s="106"/>
      <c r="BF745" s="106"/>
      <c r="BG745" s="106"/>
    </row>
    <row r="746" spans="1:59" ht="8.1" customHeight="1">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c r="AA746" s="106"/>
      <c r="AB746" s="106"/>
      <c r="AC746" s="106"/>
      <c r="AD746" s="106"/>
      <c r="AE746" s="106"/>
      <c r="AF746" s="106"/>
      <c r="AG746" s="106"/>
      <c r="AH746" s="106"/>
      <c r="AI746" s="106"/>
      <c r="AJ746" s="106"/>
      <c r="AK746" s="106"/>
      <c r="AL746" s="106"/>
      <c r="AM746" s="106"/>
      <c r="AN746" s="106"/>
      <c r="AO746" s="106"/>
      <c r="AP746" s="106"/>
      <c r="AQ746" s="106"/>
      <c r="AR746" s="106"/>
      <c r="AS746" s="106"/>
      <c r="AT746" s="106"/>
      <c r="AU746" s="106"/>
      <c r="AV746" s="106"/>
      <c r="AW746" s="106"/>
      <c r="AX746" s="106"/>
      <c r="AY746" s="106"/>
      <c r="AZ746" s="106"/>
      <c r="BA746" s="106"/>
      <c r="BB746" s="106"/>
      <c r="BC746" s="106"/>
      <c r="BD746" s="106"/>
      <c r="BE746" s="106"/>
      <c r="BF746" s="106"/>
      <c r="BG746" s="106"/>
    </row>
    <row r="747" spans="1:59" s="14" customFormat="1" ht="48" customHeight="1"/>
    <row r="748" spans="1:59" s="14" customFormat="1" ht="39" customHeight="1">
      <c r="A748" s="430" t="s">
        <v>387</v>
      </c>
      <c r="B748" s="430"/>
      <c r="C748" s="430"/>
      <c r="D748" s="430"/>
      <c r="E748" s="430"/>
      <c r="F748" s="430"/>
      <c r="G748" s="430"/>
      <c r="H748" s="430"/>
      <c r="I748" s="430"/>
      <c r="J748" s="430"/>
      <c r="K748" s="430"/>
      <c r="L748" s="430"/>
      <c r="M748" s="430"/>
      <c r="N748" s="430"/>
      <c r="O748" s="430"/>
      <c r="P748" s="430"/>
      <c r="Q748" s="430"/>
      <c r="R748" s="430"/>
      <c r="S748" s="430"/>
      <c r="T748" s="430"/>
      <c r="U748" s="430"/>
      <c r="V748" s="430"/>
      <c r="W748" s="430"/>
      <c r="X748" s="430"/>
      <c r="Y748" s="430"/>
      <c r="Z748" s="430"/>
      <c r="AA748" s="430"/>
      <c r="AB748" s="430"/>
      <c r="AC748" s="430"/>
      <c r="AD748" s="430"/>
      <c r="AE748" s="430"/>
      <c r="AF748" s="430"/>
      <c r="AG748" s="430"/>
      <c r="AH748" s="430"/>
      <c r="AI748" s="430"/>
      <c r="AJ748" s="430"/>
      <c r="AK748" s="430"/>
      <c r="AL748" s="430"/>
      <c r="AM748" s="430"/>
      <c r="AN748" s="430"/>
      <c r="AO748" s="430"/>
      <c r="AP748" s="430"/>
      <c r="AQ748" s="430"/>
      <c r="AR748" s="430"/>
      <c r="AS748" s="430"/>
      <c r="AT748" s="430"/>
      <c r="AU748" s="430"/>
      <c r="AV748" s="430"/>
      <c r="AW748" s="430"/>
      <c r="AX748" s="430"/>
      <c r="AY748" s="430"/>
      <c r="AZ748" s="430"/>
      <c r="BA748" s="430"/>
      <c r="BB748" s="430"/>
      <c r="BC748" s="430"/>
      <c r="BD748" s="430"/>
      <c r="BE748" s="430"/>
      <c r="BF748" s="430"/>
      <c r="BG748" s="430"/>
    </row>
    <row r="749" spans="1:59" s="14" customFormat="1" ht="27.75" customHeight="1"/>
    <row r="750" spans="1:59" s="14" customFormat="1" ht="18.75" customHeight="1">
      <c r="A750" s="76" t="s">
        <v>245</v>
      </c>
      <c r="B750" s="76"/>
      <c r="C750" s="76"/>
      <c r="D750" s="76"/>
      <c r="E750" s="76"/>
      <c r="F750" s="76"/>
      <c r="G750" s="76"/>
      <c r="H750" s="125"/>
      <c r="I750" s="398" t="s">
        <v>517</v>
      </c>
      <c r="J750" s="399"/>
      <c r="K750" s="399"/>
      <c r="L750" s="399"/>
      <c r="M750" s="399"/>
      <c r="N750" s="399"/>
      <c r="O750" s="399"/>
      <c r="P750" s="399"/>
      <c r="Q750" s="399"/>
      <c r="R750" s="399"/>
      <c r="S750" s="399"/>
      <c r="T750" s="399"/>
      <c r="U750" s="399"/>
      <c r="V750" s="399"/>
      <c r="W750" s="399"/>
      <c r="X750" s="399"/>
      <c r="Y750" s="399"/>
      <c r="Z750" s="399"/>
      <c r="AA750" s="399"/>
      <c r="AB750" s="399"/>
      <c r="AC750" s="399"/>
      <c r="AD750" s="399"/>
      <c r="AE750" s="399"/>
      <c r="AF750" s="399"/>
      <c r="AG750" s="399"/>
      <c r="AH750" s="399"/>
      <c r="AI750" s="399"/>
      <c r="AJ750" s="399"/>
      <c r="AK750" s="399"/>
      <c r="AL750" s="399"/>
      <c r="AM750" s="399"/>
      <c r="AN750" s="399"/>
      <c r="AO750" s="399"/>
      <c r="AP750" s="399"/>
      <c r="AQ750" s="399"/>
      <c r="AR750" s="399"/>
      <c r="AS750" s="399"/>
      <c r="AT750" s="399"/>
      <c r="AU750" s="399"/>
      <c r="AV750" s="399"/>
      <c r="AW750" s="399"/>
      <c r="AX750" s="399"/>
      <c r="AY750" s="399"/>
      <c r="AZ750" s="399"/>
      <c r="BA750" s="399"/>
      <c r="BB750" s="399"/>
      <c r="BC750" s="399"/>
      <c r="BD750" s="399"/>
      <c r="BE750" s="399"/>
      <c r="BF750" s="399"/>
      <c r="BG750" s="399"/>
    </row>
    <row r="751" spans="1:59" s="77" customFormat="1" ht="19.5" customHeight="1">
      <c r="I751" s="77" t="s">
        <v>518</v>
      </c>
      <c r="AY751" s="435"/>
      <c r="AZ751" s="435"/>
      <c r="BA751" s="435"/>
      <c r="BB751" s="435"/>
      <c r="BC751" s="435"/>
      <c r="BD751" s="435"/>
      <c r="BE751" s="435"/>
      <c r="BF751" s="435"/>
      <c r="BG751" s="435"/>
    </row>
    <row r="752" spans="1:59" s="77" customFormat="1" ht="36.75" customHeight="1">
      <c r="AY752" s="78"/>
      <c r="AZ752" s="78"/>
      <c r="BA752" s="78"/>
      <c r="BB752" s="78"/>
      <c r="BC752" s="78"/>
      <c r="BD752" s="78"/>
      <c r="BE752" s="78"/>
      <c r="BF752" s="78"/>
      <c r="BG752" s="78"/>
    </row>
    <row r="753" spans="1:59" s="77" customFormat="1" ht="19.5" customHeight="1">
      <c r="I753" s="77" t="s">
        <v>247</v>
      </c>
      <c r="AY753" s="435"/>
      <c r="AZ753" s="435"/>
      <c r="BA753" s="435"/>
      <c r="BB753" s="435"/>
      <c r="BC753" s="435"/>
      <c r="BD753" s="435"/>
      <c r="BE753" s="435"/>
      <c r="BF753" s="435"/>
      <c r="BG753" s="435"/>
    </row>
    <row r="754" spans="1:59" s="77" customFormat="1" ht="36.75" customHeight="1">
      <c r="AY754" s="78"/>
      <c r="AZ754" s="78"/>
      <c r="BA754" s="78"/>
      <c r="BB754" s="78"/>
      <c r="BC754" s="78"/>
      <c r="BD754" s="78"/>
      <c r="BE754" s="78"/>
      <c r="BF754" s="78"/>
      <c r="BG754" s="78"/>
    </row>
    <row r="755" spans="1:59" s="14" customFormat="1" ht="18.75" customHeight="1">
      <c r="A755" s="76" t="s">
        <v>246</v>
      </c>
      <c r="B755" s="76"/>
      <c r="C755" s="76"/>
      <c r="D755" s="76"/>
      <c r="E755" s="76"/>
      <c r="F755" s="76"/>
      <c r="G755" s="76"/>
      <c r="H755" s="64"/>
      <c r="I755" s="162" t="s">
        <v>504</v>
      </c>
      <c r="J755" s="77"/>
      <c r="K755" s="77"/>
      <c r="L755" s="77"/>
      <c r="M755" s="77"/>
      <c r="N755" s="77"/>
      <c r="O755" s="77"/>
      <c r="P755" s="77"/>
      <c r="Q755" s="77"/>
      <c r="R755" s="77"/>
      <c r="S755" s="77"/>
      <c r="T755" s="77"/>
      <c r="U755" s="77"/>
      <c r="V755" s="77"/>
      <c r="W755" s="77"/>
      <c r="X755" s="77"/>
      <c r="Y755" s="77"/>
      <c r="Z755" s="77"/>
      <c r="AA755" s="77"/>
      <c r="AB755" s="77"/>
      <c r="AC755" s="77"/>
      <c r="AD755" s="77"/>
      <c r="AE755" s="77"/>
      <c r="AF755" s="77"/>
      <c r="AG755" s="77"/>
      <c r="AH755" s="77"/>
      <c r="AI755" s="77"/>
      <c r="AJ755" s="77"/>
      <c r="AK755" s="77"/>
      <c r="AL755" s="77"/>
      <c r="AM755" s="77"/>
      <c r="AN755" s="77"/>
      <c r="AO755" s="77"/>
      <c r="AP755" s="77"/>
      <c r="AQ755" s="77"/>
      <c r="AR755" s="77"/>
      <c r="AS755" s="77"/>
      <c r="AT755" s="77"/>
      <c r="AU755" s="77"/>
      <c r="AV755" s="77"/>
      <c r="AW755" s="77"/>
      <c r="AX755" s="77"/>
      <c r="AY755" s="77"/>
      <c r="AZ755" s="77"/>
      <c r="BA755" s="77"/>
      <c r="BB755" s="77"/>
      <c r="BC755" s="77"/>
      <c r="BD755" s="77"/>
      <c r="BE755" s="77"/>
      <c r="BF755" s="77"/>
      <c r="BG755" s="77"/>
    </row>
    <row r="756" spans="1:59" s="77" customFormat="1" ht="16.5" customHeight="1"/>
    <row r="757" spans="1:59" s="77" customFormat="1" ht="19.5" customHeight="1">
      <c r="C757" s="25" t="s">
        <v>456</v>
      </c>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114"/>
      <c r="AG757" s="114"/>
      <c r="AH757" s="80"/>
      <c r="AI757" s="79"/>
      <c r="AJ757" s="79"/>
      <c r="AK757" s="79"/>
      <c r="AL757" s="79"/>
      <c r="AM757" s="79"/>
      <c r="AN757" s="79"/>
      <c r="AO757" s="79"/>
      <c r="AP757" s="79"/>
      <c r="AQ757" s="79"/>
      <c r="AR757" s="79"/>
      <c r="AS757" s="79"/>
      <c r="AT757" s="79"/>
      <c r="AU757" s="79"/>
      <c r="AV757" s="79"/>
      <c r="AW757" s="79"/>
      <c r="AX757" s="79"/>
      <c r="AY757" s="435"/>
      <c r="AZ757" s="435"/>
      <c r="BA757" s="435"/>
      <c r="BB757" s="435"/>
      <c r="BC757" s="435"/>
      <c r="BD757" s="435"/>
      <c r="BE757" s="435"/>
      <c r="BF757" s="435"/>
      <c r="BG757" s="435"/>
    </row>
    <row r="758" spans="1:59" s="14" customFormat="1" ht="8.1" customHeight="1">
      <c r="AK758" s="32"/>
      <c r="AL758" s="32"/>
      <c r="AM758" s="32"/>
      <c r="AN758" s="32"/>
      <c r="AO758" s="32"/>
      <c r="AP758" s="32"/>
      <c r="AQ758" s="32"/>
      <c r="AR758" s="32"/>
      <c r="AS758" s="32"/>
      <c r="AT758" s="32"/>
      <c r="AU758" s="32"/>
      <c r="AV758" s="32"/>
      <c r="AW758" s="32"/>
      <c r="AX758" s="32"/>
    </row>
    <row r="759" spans="1:59" s="77" customFormat="1" ht="19.5" customHeight="1">
      <c r="C759" s="25" t="s">
        <v>457</v>
      </c>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80"/>
      <c r="AN759" s="80"/>
      <c r="AO759" s="80"/>
      <c r="AP759" s="80"/>
      <c r="AQ759" s="80"/>
      <c r="AR759" s="80"/>
      <c r="AS759" s="80"/>
      <c r="AT759" s="80"/>
      <c r="AU759" s="80"/>
      <c r="AV759" s="80"/>
      <c r="AW759" s="80"/>
      <c r="AX759" s="80"/>
      <c r="AY759" s="435"/>
      <c r="AZ759" s="435"/>
      <c r="BA759" s="435"/>
      <c r="BB759" s="435"/>
      <c r="BC759" s="435"/>
      <c r="BD759" s="435"/>
      <c r="BE759" s="435"/>
      <c r="BF759" s="435"/>
      <c r="BG759" s="435"/>
    </row>
    <row r="760" spans="1:59" s="14" customFormat="1" ht="11.1" customHeight="1"/>
    <row r="761" spans="1:59" s="77" customFormat="1" ht="19.5" customHeight="1">
      <c r="C761" s="148" t="s">
        <v>465</v>
      </c>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5"/>
      <c r="AX761" s="114"/>
      <c r="AY761" s="435"/>
      <c r="AZ761" s="435"/>
      <c r="BA761" s="435"/>
      <c r="BB761" s="435"/>
      <c r="BC761" s="435"/>
      <c r="BD761" s="435"/>
      <c r="BE761" s="435"/>
      <c r="BF761" s="435"/>
      <c r="BG761" s="435"/>
    </row>
    <row r="762" spans="1:59" s="14" customFormat="1" ht="11.1" customHeight="1"/>
    <row r="763" spans="1:59" s="77" customFormat="1" ht="19.5" customHeight="1">
      <c r="C763" s="25" t="s">
        <v>458</v>
      </c>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114"/>
      <c r="AB763" s="114"/>
      <c r="AC763" s="80"/>
      <c r="AD763" s="80"/>
      <c r="AE763" s="80"/>
      <c r="AF763" s="80"/>
      <c r="AG763" s="80"/>
      <c r="AH763" s="80"/>
      <c r="AI763" s="80"/>
      <c r="AJ763" s="80"/>
      <c r="AK763" s="80"/>
      <c r="AL763" s="80"/>
      <c r="AM763" s="80"/>
      <c r="AN763" s="80"/>
      <c r="AO763" s="80"/>
      <c r="AP763" s="80"/>
      <c r="AQ763" s="80"/>
      <c r="AR763" s="80"/>
      <c r="AS763" s="80"/>
      <c r="AT763" s="80"/>
      <c r="AU763" s="80"/>
      <c r="AV763" s="80"/>
      <c r="AW763" s="80"/>
      <c r="AX763" s="80"/>
      <c r="AY763" s="435"/>
      <c r="AZ763" s="435"/>
      <c r="BA763" s="435"/>
      <c r="BB763" s="435"/>
      <c r="BC763" s="435"/>
      <c r="BD763" s="435"/>
      <c r="BE763" s="435"/>
      <c r="BF763" s="435"/>
      <c r="BG763" s="435"/>
    </row>
    <row r="764" spans="1:59" s="14" customFormat="1" ht="11.1" customHeight="1">
      <c r="AY764" s="32"/>
      <c r="AZ764" s="32"/>
      <c r="BA764" s="32"/>
      <c r="BB764" s="32"/>
      <c r="BC764" s="32"/>
      <c r="BD764" s="32"/>
      <c r="BE764" s="32"/>
      <c r="BF764" s="32"/>
      <c r="BG764" s="32"/>
    </row>
    <row r="765" spans="1:59" s="77" customFormat="1" ht="19.5" customHeight="1">
      <c r="C765" s="108" t="s">
        <v>459</v>
      </c>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c r="AB765" s="64"/>
      <c r="AC765" s="64"/>
      <c r="AD765" s="64"/>
      <c r="AE765" s="64"/>
      <c r="AF765" s="64"/>
      <c r="AG765" s="64"/>
      <c r="AH765" s="64"/>
      <c r="AI765" s="64"/>
      <c r="AJ765" s="64"/>
      <c r="AK765" s="64"/>
      <c r="AL765" s="64"/>
      <c r="AM765" s="64"/>
      <c r="AN765" s="64"/>
      <c r="AO765" s="64"/>
      <c r="AP765" s="64"/>
      <c r="AQ765" s="64"/>
      <c r="AR765" s="64"/>
      <c r="AS765" s="64"/>
      <c r="AT765" s="64"/>
      <c r="AU765" s="64"/>
      <c r="AV765" s="64"/>
      <c r="AW765" s="64"/>
      <c r="AX765" s="64"/>
      <c r="AY765" s="436"/>
      <c r="AZ765" s="436"/>
      <c r="BA765" s="436"/>
      <c r="BB765" s="436"/>
      <c r="BC765" s="436"/>
      <c r="BD765" s="436"/>
      <c r="BE765" s="436"/>
      <c r="BF765" s="436"/>
      <c r="BG765" s="436"/>
    </row>
    <row r="766" spans="1:59" s="77" customFormat="1" ht="14.25" customHeight="1">
      <c r="C766" s="25" t="s">
        <v>516</v>
      </c>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c r="AG766" s="25"/>
      <c r="AH766" s="25"/>
      <c r="AI766" s="25"/>
      <c r="AJ766" s="25"/>
      <c r="AK766" s="25"/>
      <c r="AL766" s="25"/>
      <c r="AM766" s="25"/>
      <c r="AN766" s="25"/>
      <c r="AO766" s="81"/>
      <c r="AP766" s="81"/>
      <c r="AQ766" s="81"/>
      <c r="AR766" s="81"/>
      <c r="AS766" s="81"/>
      <c r="AT766" s="81"/>
      <c r="AU766" s="81"/>
      <c r="AV766" s="81"/>
      <c r="AW766" s="81"/>
      <c r="AX766" s="81"/>
      <c r="AY766" s="435"/>
      <c r="AZ766" s="435"/>
      <c r="BA766" s="435"/>
      <c r="BB766" s="435"/>
      <c r="BC766" s="435"/>
      <c r="BD766" s="435"/>
      <c r="BE766" s="435"/>
      <c r="BF766" s="435"/>
      <c r="BG766" s="435"/>
    </row>
    <row r="767" spans="1:59" s="14" customFormat="1" ht="11.1" customHeight="1"/>
    <row r="768" spans="1:59" s="77" customFormat="1" ht="19.5" customHeight="1">
      <c r="C768" s="25" t="s">
        <v>460</v>
      </c>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c r="AC768" s="25"/>
      <c r="AD768" s="25"/>
      <c r="AE768" s="25"/>
      <c r="AF768" s="25"/>
      <c r="AG768" s="25"/>
      <c r="AH768" s="25"/>
      <c r="AI768" s="81"/>
      <c r="AJ768" s="81"/>
      <c r="AK768" s="81"/>
      <c r="AL768" s="81"/>
      <c r="AM768" s="81"/>
      <c r="AN768" s="81"/>
      <c r="AO768" s="81"/>
      <c r="AP768" s="81"/>
      <c r="AQ768" s="81"/>
      <c r="AR768" s="81"/>
      <c r="AS768" s="81"/>
      <c r="AT768" s="81"/>
      <c r="AU768" s="81"/>
      <c r="AV768" s="81"/>
      <c r="AW768" s="81"/>
      <c r="AX768" s="81"/>
      <c r="AY768" s="435"/>
      <c r="AZ768" s="435"/>
      <c r="BA768" s="435"/>
      <c r="BB768" s="435"/>
      <c r="BC768" s="435"/>
      <c r="BD768" s="435"/>
      <c r="BE768" s="435"/>
      <c r="BF768" s="435"/>
      <c r="BG768" s="435"/>
    </row>
    <row r="769" spans="1:59" s="14" customFormat="1" ht="11.1" customHeight="1">
      <c r="AY769" s="32"/>
      <c r="AZ769" s="32"/>
      <c r="BA769" s="32"/>
      <c r="BB769" s="32"/>
      <c r="BC769" s="32"/>
      <c r="BD769" s="32"/>
      <c r="BE769" s="32"/>
      <c r="BF769" s="32"/>
      <c r="BG769" s="32"/>
    </row>
    <row r="770" spans="1:59" s="77" customFormat="1" ht="19.5" customHeight="1">
      <c r="C770" s="25" t="s">
        <v>461</v>
      </c>
      <c r="D770" s="25"/>
      <c r="E770" s="25"/>
      <c r="F770" s="25"/>
      <c r="G770" s="25"/>
      <c r="H770" s="25"/>
      <c r="I770" s="25"/>
      <c r="J770" s="25"/>
      <c r="K770" s="25"/>
      <c r="L770" s="25"/>
      <c r="M770" s="25"/>
      <c r="N770" s="25"/>
      <c r="O770" s="25"/>
      <c r="P770" s="25"/>
      <c r="Q770" s="25"/>
      <c r="R770" s="25"/>
      <c r="S770" s="25"/>
      <c r="T770" s="25"/>
      <c r="U770" s="25"/>
      <c r="V770" s="114"/>
      <c r="W770" s="114"/>
      <c r="X770" s="80"/>
      <c r="Y770" s="80"/>
      <c r="Z770" s="80"/>
      <c r="AA770" s="80"/>
      <c r="AB770" s="80"/>
      <c r="AC770" s="80"/>
      <c r="AD770" s="80"/>
      <c r="AE770" s="80"/>
      <c r="AF770" s="80"/>
      <c r="AG770" s="80"/>
      <c r="AH770" s="80"/>
      <c r="AI770" s="80"/>
      <c r="AJ770" s="80"/>
      <c r="AK770" s="80"/>
      <c r="AL770" s="80"/>
      <c r="AM770" s="80"/>
      <c r="AN770" s="80"/>
      <c r="AO770" s="80"/>
      <c r="AP770" s="80"/>
      <c r="AQ770" s="80"/>
      <c r="AR770" s="80"/>
      <c r="AS770" s="80"/>
      <c r="AT770" s="80"/>
      <c r="AU770" s="80"/>
      <c r="AV770" s="80"/>
      <c r="AW770" s="80"/>
      <c r="AX770" s="80"/>
      <c r="AY770" s="435"/>
      <c r="AZ770" s="435"/>
      <c r="BA770" s="435"/>
      <c r="BB770" s="435"/>
      <c r="BC770" s="435"/>
      <c r="BD770" s="435"/>
      <c r="BE770" s="435"/>
      <c r="BF770" s="435"/>
      <c r="BG770" s="435"/>
    </row>
    <row r="771" spans="1:59" s="77" customFormat="1" ht="32.25" customHeight="1" thickBot="1">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c r="AB771" s="64"/>
      <c r="AC771" s="64"/>
      <c r="AD771" s="64"/>
      <c r="AE771" s="64"/>
      <c r="AF771" s="64"/>
      <c r="AG771" s="64"/>
      <c r="AH771" s="64"/>
      <c r="AI771" s="64"/>
      <c r="AJ771" s="64"/>
      <c r="AK771" s="64"/>
      <c r="AL771" s="64"/>
      <c r="AM771" s="64"/>
      <c r="AN771" s="64"/>
      <c r="AO771" s="64"/>
      <c r="AP771" s="64"/>
      <c r="AQ771" s="64"/>
      <c r="AR771" s="64"/>
      <c r="AS771" s="64"/>
      <c r="AT771" s="64"/>
      <c r="AU771" s="64"/>
      <c r="AV771" s="64"/>
      <c r="AW771" s="64"/>
      <c r="AX771" s="64"/>
      <c r="AY771" s="164"/>
      <c r="AZ771" s="164"/>
      <c r="BA771" s="164"/>
      <c r="BB771" s="164"/>
      <c r="BC771" s="164"/>
      <c r="BD771" s="164"/>
      <c r="BE771" s="164"/>
      <c r="BF771" s="164"/>
      <c r="BG771" s="164"/>
    </row>
    <row r="772" spans="1:59" s="14" customFormat="1" ht="18.75" customHeight="1" thickBot="1">
      <c r="A772" s="445" t="s">
        <v>505</v>
      </c>
      <c r="B772" s="445"/>
      <c r="C772" s="445"/>
      <c r="D772" s="445"/>
      <c r="E772" s="445"/>
      <c r="F772" s="445"/>
      <c r="G772" s="445"/>
      <c r="H772" s="445"/>
      <c r="I772" s="445"/>
      <c r="J772" s="445"/>
      <c r="K772" s="445"/>
      <c r="L772" s="445"/>
      <c r="M772" s="445"/>
      <c r="N772" s="445"/>
      <c r="O772" s="445"/>
      <c r="P772" s="445"/>
      <c r="Q772" s="445"/>
      <c r="R772" s="445"/>
      <c r="S772" s="445"/>
      <c r="T772" s="445"/>
      <c r="U772" s="445"/>
      <c r="V772" s="445"/>
      <c r="W772" s="445"/>
      <c r="X772" s="445"/>
      <c r="Y772" s="445"/>
      <c r="Z772" s="445"/>
      <c r="AA772" s="445"/>
      <c r="AB772" s="445"/>
      <c r="AC772" s="445"/>
      <c r="AD772" s="445"/>
      <c r="AE772" s="445"/>
      <c r="AF772" s="88"/>
      <c r="AG772" s="88"/>
      <c r="AH772" s="82"/>
      <c r="AI772" s="82"/>
      <c r="AJ772" s="82"/>
      <c r="AK772" s="82"/>
      <c r="AL772" s="82"/>
      <c r="AM772" s="82"/>
      <c r="AN772" s="82"/>
      <c r="AO772" s="82"/>
      <c r="AP772" s="82"/>
      <c r="AQ772" s="82"/>
      <c r="AR772" s="82"/>
      <c r="AS772" s="82"/>
      <c r="AT772" s="82"/>
      <c r="AU772" s="82"/>
      <c r="AV772" s="82"/>
      <c r="AW772" s="82"/>
      <c r="AX772" s="82"/>
      <c r="AY772" s="442">
        <f>AY757+AY759+AY761+AY763+AY765+AY768+AY770</f>
        <v>0</v>
      </c>
      <c r="AZ772" s="443"/>
      <c r="BA772" s="443"/>
      <c r="BB772" s="443"/>
      <c r="BC772" s="443"/>
      <c r="BD772" s="443"/>
      <c r="BE772" s="443"/>
      <c r="BF772" s="443"/>
      <c r="BG772" s="444"/>
    </row>
    <row r="773" spans="1:59" s="77" customFormat="1" ht="32.25" customHeight="1">
      <c r="A773" s="125"/>
      <c r="B773" s="125"/>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5"/>
      <c r="AL773" s="125"/>
      <c r="AM773" s="125"/>
      <c r="AN773" s="125"/>
      <c r="AO773" s="125"/>
      <c r="AP773" s="125"/>
      <c r="AQ773" s="125"/>
      <c r="AR773" s="125"/>
      <c r="AS773" s="125"/>
      <c r="AT773" s="125"/>
      <c r="AU773" s="125"/>
      <c r="AV773" s="125"/>
      <c r="AW773" s="125"/>
      <c r="AX773" s="125"/>
      <c r="AY773" s="163"/>
      <c r="AZ773" s="163"/>
      <c r="BA773" s="163"/>
      <c r="BB773" s="163"/>
      <c r="BC773" s="163"/>
      <c r="BD773" s="163"/>
      <c r="BE773" s="163"/>
      <c r="BF773" s="163"/>
      <c r="BG773" s="163"/>
    </row>
    <row r="774" spans="1:59" s="77" customFormat="1" ht="12" customHeight="1">
      <c r="A774" s="125"/>
      <c r="B774" s="125"/>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5"/>
      <c r="AL774" s="125"/>
      <c r="AM774" s="125"/>
      <c r="AN774" s="125"/>
      <c r="AO774" s="125"/>
      <c r="AP774" s="125"/>
      <c r="AQ774" s="125"/>
      <c r="AR774" s="125"/>
      <c r="AS774" s="125"/>
      <c r="AT774" s="125"/>
      <c r="AU774" s="125"/>
      <c r="AV774" s="125"/>
      <c r="AW774" s="125"/>
      <c r="AX774" s="125"/>
      <c r="AY774" s="125"/>
      <c r="AZ774" s="125"/>
      <c r="BA774" s="125"/>
      <c r="BB774" s="125"/>
      <c r="BC774" s="125"/>
      <c r="BD774" s="125"/>
      <c r="BE774" s="125"/>
      <c r="BF774" s="125"/>
      <c r="BG774" s="125"/>
    </row>
    <row r="775" spans="1:59" s="14" customFormat="1" ht="18.75" customHeight="1">
      <c r="A775" s="125"/>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5"/>
      <c r="AL775" s="125"/>
      <c r="AM775" s="125"/>
      <c r="AN775" s="125"/>
      <c r="AO775" s="125"/>
      <c r="AP775" s="125"/>
      <c r="AQ775" s="125"/>
      <c r="AR775" s="125"/>
      <c r="AS775" s="125"/>
      <c r="AT775" s="125"/>
      <c r="AU775" s="125"/>
      <c r="AV775" s="125"/>
      <c r="AW775" s="125"/>
      <c r="AX775" s="125"/>
      <c r="AY775" s="125"/>
      <c r="AZ775" s="125"/>
      <c r="BA775" s="125"/>
      <c r="BB775" s="125"/>
      <c r="BC775" s="125"/>
      <c r="BD775" s="125"/>
      <c r="BE775" s="125"/>
      <c r="BF775" s="125"/>
      <c r="BG775" s="125"/>
    </row>
    <row r="776" spans="1:59" s="77" customFormat="1" ht="12" customHeight="1">
      <c r="A776" s="125"/>
      <c r="B776" s="125"/>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5"/>
      <c r="AL776" s="125"/>
      <c r="AM776" s="125"/>
      <c r="AN776" s="125"/>
      <c r="AO776" s="125"/>
      <c r="AP776" s="125"/>
      <c r="AQ776" s="125"/>
      <c r="AR776" s="125"/>
      <c r="AS776" s="125"/>
      <c r="AT776" s="125"/>
      <c r="AU776" s="125"/>
      <c r="AV776" s="125"/>
      <c r="AW776" s="125"/>
      <c r="AX776" s="125"/>
      <c r="AY776" s="125"/>
      <c r="AZ776" s="125"/>
      <c r="BA776" s="125"/>
      <c r="BB776" s="125"/>
      <c r="BC776" s="125"/>
      <c r="BD776" s="125"/>
      <c r="BE776" s="125"/>
      <c r="BF776" s="125"/>
      <c r="BG776" s="125"/>
    </row>
    <row r="777" spans="1:59" s="14" customFormat="1" ht="8.1" customHeight="1"/>
    <row r="778" spans="1:59" s="14" customFormat="1" ht="8.1" customHeight="1">
      <c r="A778" s="265" t="s">
        <v>325</v>
      </c>
      <c r="B778" s="265"/>
      <c r="C778" s="265"/>
      <c r="D778" s="265"/>
      <c r="E778" s="265"/>
      <c r="F778" s="265"/>
      <c r="G778" s="265"/>
      <c r="H778" s="265"/>
      <c r="I778" s="265"/>
      <c r="J778" s="265"/>
      <c r="K778" s="265"/>
      <c r="L778" s="265"/>
      <c r="M778" s="265"/>
      <c r="N778" s="265"/>
      <c r="O778" s="265"/>
      <c r="P778" s="265"/>
      <c r="Q778" s="265"/>
      <c r="R778" s="265"/>
      <c r="S778" s="265"/>
      <c r="T778" s="265"/>
      <c r="U778" s="265"/>
      <c r="V778" s="265"/>
      <c r="W778" s="265"/>
      <c r="X778" s="265"/>
      <c r="Y778" s="265"/>
      <c r="Z778" s="265"/>
      <c r="AA778" s="265"/>
      <c r="AB778" s="265"/>
      <c r="AC778" s="265"/>
      <c r="AD778" s="265"/>
      <c r="AE778" s="265"/>
      <c r="AF778" s="265"/>
      <c r="AG778" s="265"/>
      <c r="AH778" s="265"/>
      <c r="AI778" s="265"/>
      <c r="AJ778" s="265"/>
      <c r="AK778" s="265"/>
      <c r="AL778" s="265"/>
      <c r="AM778" s="265"/>
      <c r="AN778" s="265"/>
      <c r="AO778" s="265"/>
      <c r="AP778" s="265"/>
      <c r="AQ778" s="265"/>
      <c r="AR778" s="265"/>
      <c r="AS778" s="265"/>
      <c r="AT778" s="246">
        <f>A63-1</f>
        <v>2019</v>
      </c>
      <c r="AU778" s="246"/>
      <c r="AV778" s="246"/>
      <c r="AW778" s="246"/>
      <c r="AX778" s="246"/>
      <c r="AY778" s="346" t="s">
        <v>18</v>
      </c>
      <c r="AZ778" s="346"/>
      <c r="BA778" s="346"/>
      <c r="BB778" s="346"/>
      <c r="BC778" s="346"/>
      <c r="BD778" s="346"/>
      <c r="BE778" s="346"/>
      <c r="BF778" s="346"/>
      <c r="BG778" s="346"/>
    </row>
    <row r="779" spans="1:59" s="14" customFormat="1" ht="8.1" customHeight="1">
      <c r="A779" s="265"/>
      <c r="B779" s="265"/>
      <c r="C779" s="265"/>
      <c r="D779" s="265"/>
      <c r="E779" s="265"/>
      <c r="F779" s="265"/>
      <c r="G779" s="265"/>
      <c r="H779" s="265"/>
      <c r="I779" s="265"/>
      <c r="J779" s="265"/>
      <c r="K779" s="265"/>
      <c r="L779" s="265"/>
      <c r="M779" s="265"/>
      <c r="N779" s="265"/>
      <c r="O779" s="265"/>
      <c r="P779" s="265"/>
      <c r="Q779" s="265"/>
      <c r="R779" s="265"/>
      <c r="S779" s="265"/>
      <c r="T779" s="265"/>
      <c r="U779" s="265"/>
      <c r="V779" s="265"/>
      <c r="W779" s="265"/>
      <c r="X779" s="265"/>
      <c r="Y779" s="265"/>
      <c r="Z779" s="265"/>
      <c r="AA779" s="265"/>
      <c r="AB779" s="265"/>
      <c r="AC779" s="265"/>
      <c r="AD779" s="265"/>
      <c r="AE779" s="265"/>
      <c r="AF779" s="265"/>
      <c r="AG779" s="265"/>
      <c r="AH779" s="265"/>
      <c r="AI779" s="265"/>
      <c r="AJ779" s="265"/>
      <c r="AK779" s="265"/>
      <c r="AL779" s="265"/>
      <c r="AM779" s="265"/>
      <c r="AN779" s="265"/>
      <c r="AO779" s="265"/>
      <c r="AP779" s="265"/>
      <c r="AQ779" s="265"/>
      <c r="AR779" s="265"/>
      <c r="AS779" s="265"/>
      <c r="AT779" s="246"/>
      <c r="AU779" s="246"/>
      <c r="AV779" s="246"/>
      <c r="AW779" s="246"/>
      <c r="AX779" s="246"/>
      <c r="AY779" s="346"/>
      <c r="AZ779" s="346"/>
      <c r="BA779" s="346"/>
      <c r="BB779" s="346"/>
      <c r="BC779" s="346"/>
      <c r="BD779" s="346"/>
      <c r="BE779" s="346"/>
      <c r="BF779" s="346"/>
      <c r="BG779" s="346"/>
    </row>
    <row r="780" spans="1:59" s="14" customFormat="1" ht="8.1" customHeight="1">
      <c r="A780" s="265"/>
      <c r="B780" s="265"/>
      <c r="C780" s="265"/>
      <c r="D780" s="265"/>
      <c r="E780" s="265"/>
      <c r="F780" s="265"/>
      <c r="G780" s="265"/>
      <c r="H780" s="265"/>
      <c r="I780" s="265"/>
      <c r="J780" s="265"/>
      <c r="K780" s="265"/>
      <c r="L780" s="265"/>
      <c r="M780" s="265"/>
      <c r="N780" s="265"/>
      <c r="O780" s="265"/>
      <c r="P780" s="265"/>
      <c r="Q780" s="265"/>
      <c r="R780" s="265"/>
      <c r="S780" s="265"/>
      <c r="T780" s="265"/>
      <c r="U780" s="265"/>
      <c r="V780" s="265"/>
      <c r="W780" s="265"/>
      <c r="X780" s="265"/>
      <c r="Y780" s="265"/>
      <c r="Z780" s="265"/>
      <c r="AA780" s="265"/>
      <c r="AB780" s="265"/>
      <c r="AC780" s="265"/>
      <c r="AD780" s="265"/>
      <c r="AE780" s="265"/>
      <c r="AF780" s="265"/>
      <c r="AG780" s="265"/>
      <c r="AH780" s="265"/>
      <c r="AI780" s="265"/>
      <c r="AJ780" s="265"/>
      <c r="AK780" s="265"/>
      <c r="AL780" s="265"/>
      <c r="AM780" s="265"/>
      <c r="AN780" s="265"/>
      <c r="AO780" s="265"/>
      <c r="AP780" s="265"/>
      <c r="AQ780" s="265"/>
      <c r="AR780" s="265"/>
      <c r="AS780" s="265"/>
      <c r="AT780" s="246"/>
      <c r="AU780" s="246"/>
      <c r="AV780" s="246"/>
      <c r="AW780" s="246"/>
      <c r="AX780" s="246"/>
      <c r="AY780" s="346"/>
      <c r="AZ780" s="346"/>
      <c r="BA780" s="346"/>
      <c r="BB780" s="346"/>
      <c r="BC780" s="346"/>
      <c r="BD780" s="346"/>
      <c r="BE780" s="346"/>
      <c r="BF780" s="346"/>
      <c r="BG780" s="346"/>
    </row>
    <row r="781" spans="1:59" ht="8.1" customHeight="1">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c r="AA781" s="106"/>
      <c r="AB781" s="106"/>
      <c r="AC781" s="106"/>
      <c r="AD781" s="106"/>
      <c r="AE781" s="106"/>
      <c r="AF781" s="106"/>
      <c r="AG781" s="106"/>
      <c r="AH781" s="106"/>
      <c r="AI781" s="106"/>
      <c r="AJ781" s="106"/>
      <c r="AK781" s="106"/>
      <c r="AL781" s="106"/>
      <c r="AM781" s="106"/>
      <c r="AN781" s="106"/>
      <c r="AO781" s="106"/>
      <c r="AP781" s="106"/>
      <c r="AQ781" s="106"/>
      <c r="AR781" s="106"/>
      <c r="AS781" s="106"/>
      <c r="AT781" s="106"/>
      <c r="AU781" s="106"/>
      <c r="AV781" s="106"/>
      <c r="AW781" s="106"/>
      <c r="AX781" s="106">
        <f>A63-1</f>
        <v>2019</v>
      </c>
      <c r="AY781" s="106"/>
      <c r="AZ781" s="106"/>
      <c r="BA781" s="106"/>
      <c r="BB781" s="106"/>
      <c r="BC781" s="106"/>
      <c r="BD781" s="106"/>
      <c r="BE781" s="106"/>
      <c r="BF781" s="106"/>
      <c r="BG781" s="106"/>
    </row>
    <row r="782" spans="1:59" ht="8.1" customHeight="1">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c r="AA782" s="106"/>
      <c r="AB782" s="106"/>
      <c r="AC782" s="106"/>
      <c r="AD782" s="106"/>
      <c r="AE782" s="106"/>
      <c r="AF782" s="106"/>
      <c r="AG782" s="106"/>
      <c r="AH782" s="106"/>
      <c r="AI782" s="106"/>
      <c r="AJ782" s="106"/>
      <c r="AK782" s="106"/>
      <c r="AL782" s="106"/>
      <c r="AM782" s="106"/>
      <c r="AN782" s="106"/>
      <c r="AO782" s="106"/>
      <c r="AP782" s="106"/>
      <c r="AQ782" s="106"/>
      <c r="AR782" s="106"/>
      <c r="AS782" s="106"/>
      <c r="AT782" s="106"/>
      <c r="AU782" s="106"/>
      <c r="AV782" s="106"/>
      <c r="AW782" s="106"/>
      <c r="AX782" s="106"/>
      <c r="AY782" s="106"/>
      <c r="AZ782" s="106"/>
      <c r="BA782" s="106"/>
      <c r="BB782" s="106"/>
      <c r="BC782" s="106"/>
      <c r="BD782" s="106"/>
      <c r="BE782" s="106"/>
      <c r="BF782" s="106"/>
      <c r="BG782" s="106"/>
    </row>
    <row r="783" spans="1:59" ht="8.1" customHeight="1">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c r="AA783" s="106"/>
      <c r="AB783" s="106"/>
      <c r="AC783" s="106"/>
      <c r="AD783" s="106"/>
      <c r="AE783" s="106"/>
      <c r="AF783" s="106"/>
      <c r="AG783" s="106"/>
      <c r="AH783" s="106"/>
      <c r="AI783" s="106"/>
      <c r="AJ783" s="106"/>
      <c r="AK783" s="106"/>
      <c r="AL783" s="106"/>
      <c r="AM783" s="106"/>
      <c r="AN783" s="106"/>
      <c r="AO783" s="106"/>
      <c r="AP783" s="106"/>
      <c r="AQ783" s="106"/>
      <c r="AR783" s="106"/>
      <c r="AS783" s="106"/>
      <c r="AT783" s="106"/>
      <c r="AU783" s="106"/>
      <c r="AV783" s="106"/>
      <c r="AW783" s="106"/>
      <c r="AX783" s="106"/>
      <c r="AY783" s="106"/>
      <c r="AZ783" s="106"/>
      <c r="BA783" s="106"/>
      <c r="BB783" s="106"/>
      <c r="BC783" s="106"/>
      <c r="BD783" s="106"/>
      <c r="BE783" s="106"/>
      <c r="BF783" s="106"/>
      <c r="BG783" s="106"/>
    </row>
    <row r="784" spans="1:59" s="14" customFormat="1" ht="36" customHeight="1"/>
    <row r="785" spans="1:59" s="14" customFormat="1" ht="34.5" customHeight="1">
      <c r="A785" s="440" t="s">
        <v>248</v>
      </c>
      <c r="B785" s="421"/>
      <c r="C785" s="421"/>
      <c r="D785" s="421"/>
      <c r="E785" s="421"/>
      <c r="F785" s="421"/>
      <c r="G785" s="421"/>
      <c r="H785" s="421"/>
      <c r="I785" s="421"/>
      <c r="J785" s="421"/>
      <c r="K785" s="421"/>
      <c r="L785" s="421"/>
      <c r="M785" s="421"/>
      <c r="N785" s="421"/>
      <c r="O785" s="421"/>
      <c r="P785" s="421"/>
      <c r="Q785" s="421"/>
      <c r="R785" s="421"/>
      <c r="S785" s="421"/>
      <c r="T785" s="421"/>
      <c r="U785" s="421"/>
      <c r="V785" s="421"/>
      <c r="W785" s="421"/>
      <c r="X785" s="421"/>
      <c r="Y785" s="421"/>
      <c r="Z785" s="421"/>
      <c r="AA785" s="421"/>
      <c r="AB785" s="421"/>
      <c r="AC785" s="421"/>
      <c r="AD785" s="421"/>
      <c r="AE785" s="421"/>
      <c r="AF785" s="421"/>
      <c r="AG785" s="421"/>
      <c r="AH785" s="421"/>
      <c r="AI785" s="421"/>
      <c r="AJ785" s="421"/>
      <c r="AK785" s="421"/>
      <c r="AL785" s="421"/>
      <c r="AM785" s="421"/>
      <c r="AN785" s="421"/>
      <c r="AO785" s="421"/>
      <c r="AP785" s="421"/>
      <c r="AQ785" s="421"/>
      <c r="AR785" s="421"/>
      <c r="AS785" s="421"/>
      <c r="AT785" s="421"/>
      <c r="AU785" s="421"/>
      <c r="AV785" s="421"/>
      <c r="AW785" s="421"/>
      <c r="AX785" s="421"/>
      <c r="AY785" s="421"/>
      <c r="AZ785" s="421"/>
      <c r="BA785" s="421"/>
      <c r="BB785" s="421"/>
      <c r="BC785" s="421"/>
      <c r="BD785" s="421"/>
      <c r="BE785" s="421"/>
      <c r="BF785" s="421"/>
      <c r="BG785" s="441"/>
    </row>
    <row r="786" spans="1:59" s="14" customFormat="1" ht="15.75" customHeight="1"/>
    <row r="787" spans="1:59" s="14" customFormat="1" ht="17.25" customHeight="1">
      <c r="A787" s="26" t="s">
        <v>326</v>
      </c>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c r="AW787" s="26"/>
      <c r="AX787" s="413">
        <f>$AX$781</f>
        <v>2019</v>
      </c>
      <c r="AY787" s="413"/>
      <c r="AZ787" s="413"/>
      <c r="BA787" s="413"/>
      <c r="BB787" s="413"/>
      <c r="BC787" s="26"/>
      <c r="BD787" s="26"/>
      <c r="BE787" s="26"/>
      <c r="BF787" s="26"/>
      <c r="BG787" s="26"/>
    </row>
    <row r="788" spans="1:59" s="14" customFormat="1" ht="15" customHeight="1"/>
    <row r="789" spans="1:59" s="14" customFormat="1" ht="48.75" customHeight="1">
      <c r="A789" s="397" t="s">
        <v>250</v>
      </c>
      <c r="B789" s="397"/>
      <c r="C789" s="397"/>
      <c r="D789" s="397"/>
      <c r="E789" s="397"/>
      <c r="F789" s="397"/>
      <c r="G789" s="406" t="s">
        <v>470</v>
      </c>
      <c r="H789" s="406"/>
      <c r="I789" s="406"/>
      <c r="J789" s="406"/>
      <c r="K789" s="406"/>
      <c r="L789" s="406"/>
      <c r="M789" s="406"/>
      <c r="N789" s="406"/>
      <c r="O789" s="406"/>
      <c r="P789" s="406"/>
      <c r="Q789" s="406"/>
      <c r="R789" s="406"/>
      <c r="S789" s="406"/>
      <c r="T789" s="406"/>
      <c r="U789" s="406"/>
      <c r="V789" s="406"/>
      <c r="W789" s="406"/>
      <c r="X789" s="406"/>
      <c r="Y789" s="406"/>
      <c r="Z789" s="406"/>
      <c r="AA789" s="406"/>
      <c r="AB789" s="406"/>
      <c r="AC789" s="406"/>
      <c r="AD789" s="406"/>
      <c r="AE789" s="406"/>
      <c r="AF789" s="406"/>
      <c r="AG789" s="406"/>
      <c r="AH789" s="406"/>
      <c r="AI789" s="406"/>
      <c r="AJ789" s="406"/>
      <c r="AK789" s="406"/>
      <c r="AL789" s="406"/>
      <c r="AM789" s="406"/>
      <c r="AN789" s="406"/>
      <c r="AO789" s="406"/>
      <c r="AP789" s="406"/>
      <c r="AQ789" s="406"/>
      <c r="AR789" s="406"/>
      <c r="AS789" s="406"/>
      <c r="AT789" s="406"/>
      <c r="AU789" s="406"/>
      <c r="AV789" s="406"/>
      <c r="AW789" s="406"/>
      <c r="AX789" s="406"/>
      <c r="AY789" s="406"/>
      <c r="AZ789" s="406"/>
      <c r="BA789" s="406"/>
      <c r="BB789" s="406"/>
      <c r="BC789" s="406"/>
      <c r="BD789" s="406"/>
      <c r="BE789" s="406"/>
      <c r="BF789" s="406"/>
      <c r="BG789" s="406"/>
    </row>
    <row r="790" spans="1:59" s="14" customFormat="1" ht="15" customHeight="1"/>
    <row r="791" spans="1:59" s="14" customFormat="1" ht="18.75" customHeight="1">
      <c r="A791" s="240" t="s">
        <v>251</v>
      </c>
      <c r="B791" s="240"/>
      <c r="C791" s="240"/>
      <c r="D791" s="240"/>
      <c r="E791" s="240"/>
      <c r="F791" s="240"/>
      <c r="G791" s="414" t="s">
        <v>253</v>
      </c>
      <c r="H791" s="414"/>
      <c r="I791" s="414"/>
      <c r="J791" s="414"/>
      <c r="K791" s="414"/>
      <c r="L791" s="240" t="s">
        <v>254</v>
      </c>
      <c r="M791" s="240"/>
      <c r="N791" s="240"/>
      <c r="O791" s="240"/>
      <c r="P791" s="240"/>
      <c r="Q791" s="240"/>
      <c r="R791" s="240"/>
      <c r="S791" s="240"/>
      <c r="T791" s="240"/>
      <c r="U791" s="240"/>
      <c r="V791" s="240"/>
      <c r="W791" s="240"/>
      <c r="X791" s="240"/>
      <c r="Y791" s="240"/>
      <c r="Z791" s="240"/>
      <c r="AA791" s="240"/>
      <c r="AB791" s="240"/>
      <c r="AC791" s="240"/>
      <c r="AD791" s="240"/>
      <c r="AE791" s="240"/>
      <c r="AF791" s="240"/>
      <c r="AG791" s="240"/>
      <c r="AH791" s="240"/>
      <c r="AI791" s="240"/>
      <c r="AJ791" s="240"/>
      <c r="AK791" s="240"/>
      <c r="AL791" s="240"/>
      <c r="AM791" s="240"/>
      <c r="AN791" s="240"/>
      <c r="AO791" s="240"/>
      <c r="AP791" s="240"/>
      <c r="AQ791" s="240"/>
      <c r="AR791" s="240"/>
      <c r="AS791" s="240"/>
      <c r="AT791" s="240"/>
      <c r="AU791" s="240"/>
      <c r="AV791" s="240"/>
      <c r="AW791" s="240"/>
      <c r="AX791" s="240"/>
      <c r="AY791" s="240"/>
      <c r="AZ791" s="240"/>
      <c r="BA791" s="240"/>
      <c r="BB791" s="240"/>
      <c r="BC791" s="240"/>
      <c r="BD791" s="240"/>
      <c r="BE791" s="240"/>
      <c r="BF791" s="240"/>
      <c r="BG791" s="240"/>
    </row>
    <row r="792" spans="1:59" s="14" customFormat="1" ht="35.25" customHeight="1">
      <c r="A792" s="240"/>
      <c r="B792" s="240"/>
      <c r="C792" s="240"/>
      <c r="D792" s="240"/>
      <c r="E792" s="240"/>
      <c r="F792" s="240"/>
      <c r="G792" s="409" t="s">
        <v>252</v>
      </c>
      <c r="H792" s="409"/>
      <c r="I792" s="409"/>
      <c r="J792" s="409"/>
      <c r="K792" s="409"/>
      <c r="L792" s="399" t="s">
        <v>269</v>
      </c>
      <c r="M792" s="397"/>
      <c r="N792" s="397"/>
      <c r="O792" s="397"/>
      <c r="P792" s="397"/>
      <c r="Q792" s="397"/>
      <c r="R792" s="397"/>
      <c r="S792" s="397"/>
      <c r="T792" s="397"/>
      <c r="U792" s="397"/>
      <c r="V792" s="397"/>
      <c r="W792" s="397"/>
      <c r="X792" s="397"/>
      <c r="Y792" s="397"/>
      <c r="Z792" s="397"/>
      <c r="AA792" s="397"/>
      <c r="AB792" s="397"/>
      <c r="AC792" s="397"/>
      <c r="AD792" s="397"/>
      <c r="AE792" s="397"/>
      <c r="AF792" s="397"/>
      <c r="AG792" s="397"/>
      <c r="AH792" s="397"/>
      <c r="AI792" s="397"/>
      <c r="AJ792" s="397"/>
      <c r="AK792" s="397"/>
      <c r="AL792" s="397"/>
      <c r="AM792" s="397"/>
      <c r="AN792" s="397"/>
      <c r="AO792" s="397"/>
      <c r="AP792" s="397"/>
      <c r="AQ792" s="397"/>
      <c r="AR792" s="397"/>
      <c r="AS792" s="397"/>
      <c r="AT792" s="397"/>
      <c r="AU792" s="397"/>
      <c r="AV792" s="397"/>
      <c r="AW792" s="397"/>
      <c r="AX792" s="397"/>
      <c r="AY792" s="397"/>
      <c r="AZ792" s="397"/>
      <c r="BA792" s="397"/>
      <c r="BB792" s="397"/>
      <c r="BC792" s="397"/>
      <c r="BD792" s="397"/>
      <c r="BE792" s="397"/>
      <c r="BF792" s="397"/>
      <c r="BG792" s="397"/>
    </row>
    <row r="793" spans="1:59" s="14" customFormat="1" ht="9.9499999999999993" customHeight="1"/>
    <row r="794" spans="1:59" s="14" customFormat="1" ht="18.75" customHeight="1">
      <c r="A794" s="240" t="s">
        <v>249</v>
      </c>
      <c r="B794" s="240"/>
      <c r="C794" s="240"/>
      <c r="D794" s="240"/>
      <c r="E794" s="240"/>
      <c r="F794" s="240"/>
      <c r="G794" s="352" t="s">
        <v>255</v>
      </c>
      <c r="H794" s="352"/>
      <c r="I794" s="352"/>
      <c r="J794" s="352"/>
      <c r="K794" s="352"/>
      <c r="L794" s="352"/>
      <c r="M794" s="352"/>
      <c r="N794" s="352"/>
      <c r="O794" s="352"/>
      <c r="P794" s="352"/>
      <c r="Q794" s="352"/>
      <c r="R794" s="352"/>
      <c r="S794" s="352"/>
      <c r="T794" s="352"/>
      <c r="U794" s="352"/>
      <c r="V794" s="352"/>
      <c r="W794" s="352"/>
      <c r="X794" s="352"/>
      <c r="Y794" s="352"/>
      <c r="Z794" s="352"/>
      <c r="AA794" s="352"/>
      <c r="AB794" s="352"/>
      <c r="AC794" s="352"/>
      <c r="AD794" s="352"/>
      <c r="AE794" s="352"/>
      <c r="AF794" s="352"/>
      <c r="AG794" s="352"/>
      <c r="AH794" s="352"/>
      <c r="AI794" s="352"/>
      <c r="AJ794" s="352"/>
      <c r="AK794" s="352"/>
      <c r="AL794" s="352"/>
      <c r="AM794" s="352"/>
      <c r="AN794" s="352"/>
      <c r="AO794" s="352"/>
      <c r="AP794" s="352"/>
      <c r="AQ794" s="352"/>
      <c r="AR794" s="352"/>
      <c r="AS794" s="352"/>
      <c r="AT794" s="352"/>
      <c r="AU794" s="352"/>
      <c r="AV794" s="352"/>
      <c r="AW794" s="352"/>
      <c r="AX794" s="352"/>
      <c r="AY794" s="352"/>
      <c r="AZ794" s="352"/>
      <c r="BA794" s="352"/>
      <c r="BB794" s="352"/>
      <c r="BC794" s="352"/>
      <c r="BD794" s="352"/>
      <c r="BE794" s="352"/>
      <c r="BF794" s="352"/>
      <c r="BG794" s="352"/>
    </row>
    <row r="795" spans="1:59" s="14" customFormat="1" ht="9.9499999999999993" customHeight="1"/>
    <row r="796" spans="1:59" s="14" customFormat="1" ht="18.75" customHeight="1">
      <c r="A796" s="240" t="s">
        <v>256</v>
      </c>
      <c r="B796" s="240"/>
      <c r="C796" s="240"/>
      <c r="D796" s="240"/>
      <c r="E796" s="240"/>
      <c r="F796" s="240"/>
      <c r="G796" s="352" t="s">
        <v>257</v>
      </c>
      <c r="H796" s="352"/>
      <c r="I796" s="352"/>
      <c r="J796" s="352"/>
      <c r="K796" s="352"/>
      <c r="L796" s="352"/>
      <c r="M796" s="352"/>
      <c r="N796" s="352"/>
      <c r="O796" s="352"/>
      <c r="P796" s="352"/>
      <c r="Q796" s="352"/>
      <c r="R796" s="352"/>
      <c r="S796" s="352"/>
      <c r="T796" s="352"/>
      <c r="U796" s="352"/>
      <c r="V796" s="352"/>
      <c r="W796" s="352"/>
      <c r="X796" s="352"/>
      <c r="Y796" s="352"/>
      <c r="Z796" s="352"/>
      <c r="AA796" s="352"/>
      <c r="AB796" s="352"/>
      <c r="AC796" s="352"/>
      <c r="AD796" s="352"/>
      <c r="AE796" s="352"/>
      <c r="AF796" s="352"/>
      <c r="AG796" s="352"/>
      <c r="AH796" s="352"/>
      <c r="AI796" s="352"/>
      <c r="AJ796" s="352"/>
      <c r="AK796" s="352"/>
      <c r="AL796" s="352"/>
      <c r="AM796" s="352"/>
      <c r="AN796" s="352"/>
      <c r="AO796" s="352"/>
      <c r="AP796" s="352"/>
      <c r="AQ796" s="352"/>
      <c r="AR796" s="352"/>
      <c r="AS796" s="352"/>
      <c r="AT796" s="352"/>
      <c r="AU796" s="352"/>
      <c r="AV796" s="352"/>
      <c r="AW796" s="352"/>
      <c r="AX796" s="352"/>
      <c r="AY796" s="352"/>
      <c r="AZ796" s="352"/>
      <c r="BA796" s="352"/>
      <c r="BB796" s="352"/>
      <c r="BC796" s="352"/>
      <c r="BD796" s="352"/>
      <c r="BE796" s="352"/>
      <c r="BF796" s="352"/>
      <c r="BG796" s="352"/>
    </row>
    <row r="797" spans="1:59" s="14" customFormat="1" ht="9.9499999999999993" customHeight="1"/>
    <row r="798" spans="1:59" s="14" customFormat="1" ht="18.75" customHeight="1">
      <c r="A798" s="240" t="s">
        <v>258</v>
      </c>
      <c r="B798" s="240"/>
      <c r="C798" s="240"/>
      <c r="D798" s="240"/>
      <c r="E798" s="240"/>
      <c r="F798" s="240"/>
      <c r="G798" s="352" t="s">
        <v>259</v>
      </c>
      <c r="H798" s="352"/>
      <c r="I798" s="352"/>
      <c r="J798" s="352"/>
      <c r="K798" s="352"/>
      <c r="L798" s="352"/>
      <c r="M798" s="352"/>
      <c r="N798" s="352"/>
      <c r="O798" s="352"/>
      <c r="P798" s="352"/>
      <c r="Q798" s="352"/>
      <c r="R798" s="352"/>
      <c r="S798" s="352"/>
      <c r="T798" s="352"/>
      <c r="U798" s="352"/>
      <c r="V798" s="352"/>
      <c r="W798" s="352"/>
      <c r="X798" s="352"/>
      <c r="Y798" s="352"/>
      <c r="Z798" s="352"/>
      <c r="AA798" s="352"/>
      <c r="AB798" s="352"/>
      <c r="AC798" s="352"/>
      <c r="AD798" s="352"/>
      <c r="AE798" s="352"/>
      <c r="AF798" s="352"/>
      <c r="AG798" s="352"/>
      <c r="AH798" s="352"/>
      <c r="AI798" s="352"/>
      <c r="AJ798" s="352"/>
      <c r="AK798" s="352"/>
      <c r="AL798" s="352"/>
      <c r="AM798" s="352"/>
      <c r="AN798" s="352"/>
      <c r="AO798" s="352"/>
      <c r="AP798" s="352"/>
      <c r="AQ798" s="352"/>
      <c r="AR798" s="352"/>
      <c r="AS798" s="352"/>
      <c r="AT798" s="352"/>
      <c r="AU798" s="352"/>
      <c r="AV798" s="352"/>
      <c r="AW798" s="352"/>
      <c r="AX798" s="352"/>
      <c r="AY798" s="352"/>
      <c r="AZ798" s="352"/>
      <c r="BA798" s="352"/>
      <c r="BB798" s="352"/>
      <c r="BC798" s="352"/>
      <c r="BD798" s="352"/>
      <c r="BE798" s="352"/>
      <c r="BF798" s="352"/>
      <c r="BG798" s="352"/>
    </row>
    <row r="799" spans="1:59" s="14" customFormat="1" ht="9.9499999999999993" customHeight="1"/>
    <row r="800" spans="1:59" s="14" customFormat="1" ht="18.75" customHeight="1">
      <c r="A800" s="240" t="s">
        <v>260</v>
      </c>
      <c r="B800" s="240"/>
      <c r="C800" s="240"/>
      <c r="D800" s="240"/>
      <c r="E800" s="240"/>
      <c r="F800" s="240"/>
      <c r="G800" s="352" t="s">
        <v>261</v>
      </c>
      <c r="H800" s="352"/>
      <c r="I800" s="352"/>
      <c r="J800" s="352"/>
      <c r="K800" s="352"/>
      <c r="L800" s="352"/>
      <c r="M800" s="352"/>
      <c r="N800" s="352"/>
      <c r="O800" s="352"/>
      <c r="P800" s="352"/>
      <c r="Q800" s="352"/>
      <c r="R800" s="352"/>
      <c r="S800" s="352"/>
      <c r="T800" s="352"/>
      <c r="U800" s="352"/>
      <c r="V800" s="352"/>
      <c r="W800" s="352"/>
      <c r="X800" s="352"/>
      <c r="Y800" s="352"/>
      <c r="Z800" s="352"/>
      <c r="AA800" s="352"/>
      <c r="AB800" s="352"/>
      <c r="AC800" s="352"/>
      <c r="AD800" s="352"/>
      <c r="AE800" s="352"/>
      <c r="AF800" s="352"/>
      <c r="AG800" s="352"/>
      <c r="AH800" s="352"/>
      <c r="AI800" s="352"/>
      <c r="AJ800" s="352"/>
      <c r="AK800" s="352"/>
      <c r="AL800" s="352"/>
      <c r="AM800" s="352"/>
      <c r="AN800" s="352"/>
      <c r="AO800" s="352"/>
      <c r="AP800" s="352"/>
      <c r="AQ800" s="352"/>
      <c r="AR800" s="352"/>
      <c r="AS800" s="352"/>
      <c r="AT800" s="352"/>
      <c r="AU800" s="352"/>
      <c r="AV800" s="352"/>
      <c r="AW800" s="352"/>
      <c r="AX800" s="352"/>
      <c r="AY800" s="352"/>
      <c r="AZ800" s="352"/>
      <c r="BA800" s="352"/>
      <c r="BB800" s="352"/>
      <c r="BC800" s="352"/>
      <c r="BD800" s="352"/>
      <c r="BE800" s="352"/>
      <c r="BF800" s="352"/>
      <c r="BG800" s="352"/>
    </row>
    <row r="801" spans="1:59" s="14" customFormat="1" ht="10.5" customHeight="1">
      <c r="A801" s="119"/>
      <c r="B801" s="119"/>
      <c r="C801" s="119"/>
      <c r="D801" s="119"/>
      <c r="E801" s="119"/>
      <c r="F801" s="119"/>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6"/>
      <c r="AL801" s="136"/>
      <c r="AM801" s="136"/>
      <c r="AN801" s="136"/>
      <c r="AO801" s="136"/>
      <c r="AP801" s="136"/>
      <c r="AQ801" s="136"/>
      <c r="AR801" s="136"/>
      <c r="AS801" s="136"/>
      <c r="AT801" s="136"/>
      <c r="AU801" s="136"/>
      <c r="AV801" s="136"/>
      <c r="AW801" s="136"/>
      <c r="AX801" s="136"/>
      <c r="AY801" s="136"/>
      <c r="AZ801" s="136"/>
      <c r="BA801" s="136"/>
      <c r="BB801" s="136"/>
      <c r="BC801" s="136"/>
      <c r="BD801" s="136"/>
      <c r="BE801" s="136"/>
      <c r="BF801" s="136"/>
      <c r="BG801" s="136"/>
    </row>
    <row r="802" spans="1:59" s="14" customFormat="1" ht="16.5" customHeight="1">
      <c r="A802" s="240"/>
      <c r="B802" s="240"/>
      <c r="C802" s="240"/>
      <c r="D802" s="240"/>
      <c r="E802" s="240"/>
      <c r="F802" s="240"/>
      <c r="G802" s="414" t="s">
        <v>253</v>
      </c>
      <c r="H802" s="414"/>
      <c r="I802" s="414"/>
      <c r="J802" s="414"/>
      <c r="K802" s="414"/>
      <c r="L802" s="240" t="s">
        <v>270</v>
      </c>
      <c r="M802" s="240"/>
      <c r="N802" s="240"/>
      <c r="O802" s="240"/>
      <c r="P802" s="240"/>
      <c r="Q802" s="240"/>
      <c r="R802" s="240"/>
      <c r="S802" s="240"/>
      <c r="T802" s="240"/>
      <c r="U802" s="240"/>
      <c r="V802" s="240"/>
      <c r="W802" s="240"/>
      <c r="X802" s="240"/>
      <c r="Y802" s="240"/>
      <c r="Z802" s="240"/>
      <c r="AA802" s="240"/>
      <c r="AB802" s="240"/>
      <c r="AC802" s="240"/>
      <c r="AD802" s="240"/>
      <c r="AE802" s="240"/>
      <c r="AF802" s="240"/>
      <c r="AG802" s="240"/>
      <c r="AH802" s="240"/>
      <c r="AI802" s="240"/>
      <c r="AJ802" s="240"/>
      <c r="AK802" s="240"/>
      <c r="AL802" s="240"/>
      <c r="AM802" s="240"/>
      <c r="AN802" s="240"/>
      <c r="AO802" s="240"/>
      <c r="AP802" s="240"/>
      <c r="AQ802" s="240"/>
      <c r="AR802" s="240"/>
      <c r="AS802" s="240"/>
      <c r="AT802" s="240"/>
      <c r="AU802" s="240"/>
      <c r="AV802" s="240"/>
      <c r="AW802" s="240"/>
      <c r="AX802" s="240"/>
      <c r="AY802" s="240"/>
      <c r="AZ802" s="240"/>
      <c r="BA802" s="240"/>
      <c r="BB802" s="240"/>
      <c r="BC802" s="240"/>
      <c r="BD802" s="240"/>
      <c r="BE802" s="240"/>
      <c r="BF802" s="240"/>
      <c r="BG802" s="240"/>
    </row>
    <row r="803" spans="1:59" s="14" customFormat="1" ht="14.25" customHeight="1">
      <c r="A803" s="240"/>
      <c r="B803" s="240"/>
      <c r="C803" s="240"/>
      <c r="D803" s="240"/>
      <c r="E803" s="240"/>
      <c r="F803" s="240"/>
      <c r="G803" s="414" t="s">
        <v>252</v>
      </c>
      <c r="H803" s="414"/>
      <c r="I803" s="414"/>
      <c r="J803" s="414"/>
      <c r="K803" s="414"/>
      <c r="L803" s="240" t="s">
        <v>262</v>
      </c>
      <c r="M803" s="240"/>
      <c r="N803" s="240"/>
      <c r="O803" s="240"/>
      <c r="P803" s="240"/>
      <c r="Q803" s="240"/>
      <c r="R803" s="240"/>
      <c r="S803" s="240"/>
      <c r="T803" s="240"/>
      <c r="U803" s="240"/>
      <c r="V803" s="240"/>
      <c r="W803" s="240"/>
      <c r="X803" s="240"/>
      <c r="Y803" s="240"/>
      <c r="Z803" s="240"/>
      <c r="AA803" s="240"/>
      <c r="AB803" s="240"/>
      <c r="AC803" s="240"/>
      <c r="AD803" s="240"/>
      <c r="AE803" s="240"/>
      <c r="AF803" s="240"/>
      <c r="AG803" s="240"/>
      <c r="AH803" s="240"/>
      <c r="AI803" s="240"/>
      <c r="AJ803" s="240"/>
      <c r="AK803" s="240"/>
      <c r="AL803" s="240"/>
      <c r="AM803" s="240"/>
      <c r="AN803" s="240"/>
      <c r="AO803" s="240"/>
      <c r="AP803" s="240"/>
      <c r="AQ803" s="240"/>
      <c r="AR803" s="240"/>
      <c r="AS803" s="240"/>
      <c r="AT803" s="240"/>
      <c r="AU803" s="240"/>
      <c r="AV803" s="240"/>
      <c r="AW803" s="240"/>
      <c r="AX803" s="240"/>
      <c r="AY803" s="240"/>
      <c r="AZ803" s="240"/>
      <c r="BA803" s="240"/>
      <c r="BB803" s="240"/>
      <c r="BC803" s="240"/>
      <c r="BD803" s="240"/>
      <c r="BE803" s="240"/>
      <c r="BF803" s="240"/>
      <c r="BG803" s="240"/>
    </row>
    <row r="804" spans="1:59" s="14" customFormat="1" ht="9.9499999999999993" customHeight="1"/>
    <row r="805" spans="1:59" s="14" customFormat="1" ht="18.75" customHeight="1">
      <c r="A805" s="240" t="s">
        <v>263</v>
      </c>
      <c r="B805" s="240"/>
      <c r="C805" s="240"/>
      <c r="D805" s="240"/>
      <c r="E805" s="240"/>
      <c r="F805" s="240"/>
      <c r="G805" s="352" t="s">
        <v>264</v>
      </c>
      <c r="H805" s="352"/>
      <c r="I805" s="352"/>
      <c r="J805" s="352"/>
      <c r="K805" s="352"/>
      <c r="L805" s="352"/>
      <c r="M805" s="352"/>
      <c r="N805" s="352"/>
      <c r="O805" s="352"/>
      <c r="P805" s="352"/>
      <c r="Q805" s="352"/>
      <c r="R805" s="352"/>
      <c r="S805" s="352"/>
      <c r="T805" s="352"/>
      <c r="U805" s="352"/>
      <c r="V805" s="352"/>
      <c r="W805" s="352"/>
      <c r="X805" s="352"/>
      <c r="Y805" s="352"/>
      <c r="Z805" s="352"/>
      <c r="AA805" s="352"/>
      <c r="AB805" s="352"/>
      <c r="AC805" s="352"/>
      <c r="AD805" s="352"/>
      <c r="AE805" s="352"/>
      <c r="AF805" s="352"/>
      <c r="AG805" s="352"/>
      <c r="AH805" s="352"/>
      <c r="AI805" s="352"/>
      <c r="AJ805" s="352"/>
      <c r="AK805" s="352"/>
      <c r="AL805" s="352"/>
      <c r="AM805" s="352"/>
      <c r="AN805" s="352"/>
      <c r="AO805" s="352"/>
      <c r="AP805" s="352"/>
      <c r="AQ805" s="352"/>
      <c r="AR805" s="352"/>
      <c r="AS805" s="352"/>
      <c r="AT805" s="352"/>
      <c r="AU805" s="352"/>
      <c r="AV805" s="352"/>
      <c r="AW805" s="352"/>
      <c r="AX805" s="352"/>
      <c r="AY805" s="352"/>
      <c r="AZ805" s="352"/>
      <c r="BA805" s="352"/>
      <c r="BB805" s="352"/>
      <c r="BC805" s="352"/>
      <c r="BD805" s="352"/>
      <c r="BE805" s="352"/>
      <c r="BF805" s="352"/>
      <c r="BG805" s="352"/>
    </row>
    <row r="806" spans="1:59" s="14" customFormat="1" ht="10.5" customHeight="1">
      <c r="A806" s="119"/>
      <c r="B806" s="119"/>
      <c r="C806" s="119"/>
      <c r="D806" s="119"/>
      <c r="E806" s="119"/>
      <c r="F806" s="119"/>
      <c r="G806" s="136"/>
      <c r="H806" s="136"/>
      <c r="I806" s="136"/>
      <c r="J806" s="136"/>
      <c r="K806" s="136"/>
      <c r="L806" s="136"/>
      <c r="M806" s="136"/>
      <c r="N806" s="136"/>
      <c r="O806" s="136"/>
      <c r="P806" s="136"/>
      <c r="Q806" s="136"/>
      <c r="R806" s="136"/>
      <c r="S806" s="136"/>
      <c r="T806" s="136"/>
      <c r="U806" s="136"/>
      <c r="V806" s="136"/>
      <c r="W806" s="136"/>
      <c r="X806" s="136"/>
      <c r="Y806" s="136"/>
      <c r="Z806" s="136"/>
      <c r="AA806" s="136"/>
      <c r="AB806" s="136"/>
      <c r="AC806" s="136"/>
      <c r="AD806" s="136"/>
      <c r="AE806" s="136"/>
      <c r="AF806" s="136"/>
      <c r="AG806" s="136"/>
      <c r="AH806" s="136"/>
      <c r="AI806" s="136"/>
      <c r="AJ806" s="136"/>
      <c r="AK806" s="136"/>
      <c r="AL806" s="136"/>
      <c r="AM806" s="136"/>
      <c r="AN806" s="136"/>
      <c r="AO806" s="136"/>
      <c r="AP806" s="136"/>
      <c r="AQ806" s="136"/>
      <c r="AR806" s="136"/>
      <c r="AS806" s="136"/>
      <c r="AT806" s="136"/>
      <c r="AU806" s="136"/>
      <c r="AV806" s="136"/>
      <c r="AW806" s="136"/>
      <c r="AX806" s="136"/>
      <c r="AY806" s="136"/>
      <c r="AZ806" s="136"/>
      <c r="BA806" s="136"/>
      <c r="BB806" s="136"/>
      <c r="BC806" s="136"/>
      <c r="BD806" s="136"/>
      <c r="BE806" s="136"/>
      <c r="BF806" s="136"/>
      <c r="BG806" s="136"/>
    </row>
    <row r="807" spans="1:59" s="14" customFormat="1" ht="16.5" customHeight="1">
      <c r="A807" s="240"/>
      <c r="B807" s="240"/>
      <c r="C807" s="240"/>
      <c r="D807" s="240"/>
      <c r="E807" s="240"/>
      <c r="F807" s="240"/>
      <c r="G807" s="414" t="s">
        <v>265</v>
      </c>
      <c r="H807" s="414"/>
      <c r="I807" s="414"/>
      <c r="J807" s="414"/>
      <c r="K807" s="414"/>
      <c r="L807" s="434" t="s">
        <v>388</v>
      </c>
      <c r="M807" s="434"/>
      <c r="N807" s="434"/>
      <c r="O807" s="434"/>
      <c r="P807" s="434"/>
      <c r="Q807" s="434"/>
      <c r="R807" s="434"/>
      <c r="S807" s="434"/>
      <c r="T807" s="434"/>
      <c r="U807" s="434"/>
      <c r="V807" s="434"/>
      <c r="W807" s="434"/>
      <c r="X807" s="434"/>
      <c r="Y807" s="434"/>
      <c r="Z807" s="434"/>
      <c r="AA807" s="434"/>
      <c r="AB807" s="434"/>
      <c r="AC807" s="434"/>
      <c r="AD807" s="434"/>
      <c r="AE807" s="434"/>
      <c r="AF807" s="434"/>
      <c r="AG807" s="434"/>
      <c r="AH807" s="434"/>
      <c r="AI807" s="434"/>
      <c r="AJ807" s="434"/>
      <c r="AK807" s="434"/>
      <c r="AL807" s="434"/>
      <c r="AM807" s="434"/>
      <c r="AN807" s="434"/>
      <c r="AO807" s="434"/>
      <c r="AP807" s="434"/>
      <c r="AQ807" s="434"/>
      <c r="AR807" s="434"/>
      <c r="AS807" s="434"/>
      <c r="AT807" s="434"/>
      <c r="AU807" s="434"/>
      <c r="AV807" s="434"/>
      <c r="AW807" s="434"/>
      <c r="AX807" s="434"/>
      <c r="AY807" s="434"/>
      <c r="AZ807" s="434"/>
      <c r="BA807" s="434"/>
      <c r="BB807" s="434"/>
      <c r="BC807" s="434"/>
      <c r="BD807" s="434"/>
      <c r="BE807" s="434"/>
      <c r="BF807" s="434"/>
      <c r="BG807" s="434"/>
    </row>
    <row r="808" spans="1:59" s="14" customFormat="1" ht="14.25" customHeight="1">
      <c r="A808" s="240"/>
      <c r="B808" s="240"/>
      <c r="C808" s="240"/>
      <c r="D808" s="240"/>
      <c r="E808" s="240"/>
      <c r="F808" s="240"/>
      <c r="G808" s="414" t="s">
        <v>278</v>
      </c>
      <c r="H808" s="414"/>
      <c r="I808" s="414"/>
      <c r="J808" s="414"/>
      <c r="K808" s="414"/>
      <c r="L808" s="240" t="s">
        <v>271</v>
      </c>
      <c r="M808" s="240"/>
      <c r="N808" s="240"/>
      <c r="O808" s="240"/>
      <c r="P808" s="240"/>
      <c r="Q808" s="240"/>
      <c r="R808" s="240"/>
      <c r="S808" s="240"/>
      <c r="T808" s="240"/>
      <c r="U808" s="240"/>
      <c r="V808" s="240"/>
      <c r="W808" s="240"/>
      <c r="X808" s="240"/>
      <c r="Y808" s="240"/>
      <c r="Z808" s="240"/>
      <c r="AA808" s="240"/>
      <c r="AB808" s="240"/>
      <c r="AC808" s="240"/>
      <c r="AD808" s="240"/>
      <c r="AE808" s="240"/>
      <c r="AF808" s="240"/>
      <c r="AG808" s="240"/>
      <c r="AH808" s="240"/>
      <c r="AI808" s="240"/>
      <c r="AJ808" s="240"/>
      <c r="AK808" s="240"/>
      <c r="AL808" s="240"/>
      <c r="AM808" s="240"/>
      <c r="AN808" s="240"/>
      <c r="AO808" s="240"/>
      <c r="AP808" s="240"/>
      <c r="AQ808" s="240"/>
      <c r="AR808" s="240"/>
      <c r="AS808" s="240"/>
      <c r="AT808" s="240"/>
      <c r="AU808" s="240"/>
      <c r="AV808" s="240"/>
      <c r="AW808" s="240"/>
      <c r="AX808" s="240"/>
      <c r="AY808" s="240"/>
      <c r="AZ808" s="240"/>
      <c r="BA808" s="240"/>
      <c r="BB808" s="240"/>
      <c r="BC808" s="240"/>
      <c r="BD808" s="240"/>
      <c r="BE808" s="240"/>
      <c r="BF808" s="240"/>
      <c r="BG808" s="240"/>
    </row>
    <row r="809" spans="1:59" s="14" customFormat="1" ht="8.1" customHeight="1"/>
    <row r="810" spans="1:59" s="14" customFormat="1" ht="36" customHeight="1">
      <c r="A810" s="397" t="s">
        <v>266</v>
      </c>
      <c r="B810" s="397"/>
      <c r="C810" s="397"/>
      <c r="D810" s="397"/>
      <c r="E810" s="397"/>
      <c r="F810" s="397"/>
      <c r="G810" s="406" t="s">
        <v>389</v>
      </c>
      <c r="H810" s="406"/>
      <c r="I810" s="406"/>
      <c r="J810" s="406"/>
      <c r="K810" s="406"/>
      <c r="L810" s="406"/>
      <c r="M810" s="406"/>
      <c r="N810" s="406"/>
      <c r="O810" s="406"/>
      <c r="P810" s="406"/>
      <c r="Q810" s="406"/>
      <c r="R810" s="406"/>
      <c r="S810" s="406"/>
      <c r="T810" s="406"/>
      <c r="U810" s="406"/>
      <c r="V810" s="406"/>
      <c r="W810" s="406"/>
      <c r="X810" s="406"/>
      <c r="Y810" s="406"/>
      <c r="Z810" s="406"/>
      <c r="AA810" s="406"/>
      <c r="AB810" s="406"/>
      <c r="AC810" s="406"/>
      <c r="AD810" s="406"/>
      <c r="AE810" s="406"/>
      <c r="AF810" s="406"/>
      <c r="AG810" s="406"/>
      <c r="AH810" s="406"/>
      <c r="AI810" s="406"/>
      <c r="AJ810" s="406"/>
      <c r="AK810" s="406"/>
      <c r="AL810" s="406"/>
      <c r="AM810" s="406"/>
      <c r="AN810" s="406"/>
      <c r="AO810" s="406"/>
      <c r="AP810" s="406"/>
      <c r="AQ810" s="406"/>
      <c r="AR810" s="406"/>
      <c r="AS810" s="406"/>
      <c r="AT810" s="406"/>
      <c r="AU810" s="406"/>
      <c r="AV810" s="406"/>
      <c r="AW810" s="406"/>
      <c r="AX810" s="406"/>
      <c r="AY810" s="406"/>
      <c r="AZ810" s="406"/>
      <c r="BA810" s="406"/>
      <c r="BB810" s="406"/>
      <c r="BC810" s="406"/>
      <c r="BD810" s="406"/>
      <c r="BE810" s="406"/>
      <c r="BF810" s="406"/>
      <c r="BG810" s="406"/>
    </row>
    <row r="811" spans="1:59" s="14" customFormat="1" ht="9.9499999999999993" customHeight="1"/>
    <row r="812" spans="1:59" s="14" customFormat="1" ht="18.75" customHeight="1">
      <c r="A812" s="240" t="s">
        <v>267</v>
      </c>
      <c r="B812" s="240"/>
      <c r="C812" s="240"/>
      <c r="D812" s="240"/>
      <c r="E812" s="240"/>
      <c r="F812" s="240"/>
      <c r="G812" s="352" t="s">
        <v>268</v>
      </c>
      <c r="H812" s="352"/>
      <c r="I812" s="352"/>
      <c r="J812" s="352"/>
      <c r="K812" s="352"/>
      <c r="L812" s="352"/>
      <c r="M812" s="352"/>
      <c r="N812" s="352"/>
      <c r="O812" s="352"/>
      <c r="P812" s="352"/>
      <c r="Q812" s="352"/>
      <c r="R812" s="352"/>
      <c r="S812" s="352"/>
      <c r="T812" s="352"/>
      <c r="U812" s="352"/>
      <c r="V812" s="352"/>
      <c r="W812" s="352"/>
      <c r="X812" s="352"/>
      <c r="Y812" s="352"/>
      <c r="Z812" s="352"/>
      <c r="AA812" s="352"/>
      <c r="AB812" s="352"/>
      <c r="AC812" s="352"/>
      <c r="AD812" s="352"/>
      <c r="AE812" s="352"/>
      <c r="AF812" s="352"/>
      <c r="AG812" s="352"/>
      <c r="AH812" s="352"/>
      <c r="AI812" s="352"/>
      <c r="AJ812" s="352"/>
      <c r="AK812" s="352"/>
      <c r="AL812" s="352"/>
      <c r="AM812" s="352"/>
      <c r="AN812" s="352"/>
      <c r="AO812" s="352"/>
      <c r="AP812" s="352"/>
      <c r="AQ812" s="352"/>
      <c r="AR812" s="352"/>
      <c r="AS812" s="352"/>
      <c r="AT812" s="352"/>
      <c r="AU812" s="352"/>
      <c r="AV812" s="352"/>
      <c r="AW812" s="352"/>
      <c r="AX812" s="352"/>
      <c r="AY812" s="352"/>
      <c r="AZ812" s="352"/>
      <c r="BA812" s="352"/>
      <c r="BB812" s="352"/>
      <c r="BC812" s="352"/>
      <c r="BD812" s="352"/>
      <c r="BE812" s="352"/>
      <c r="BF812" s="352"/>
      <c r="BG812" s="352"/>
    </row>
    <row r="813" spans="1:59" s="14" customFormat="1" ht="9.9499999999999993" customHeight="1"/>
    <row r="814" spans="1:59" s="14" customFormat="1" ht="18.75" customHeight="1">
      <c r="A814" s="240" t="s">
        <v>272</v>
      </c>
      <c r="B814" s="240"/>
      <c r="C814" s="240"/>
      <c r="D814" s="240"/>
      <c r="E814" s="240"/>
      <c r="F814" s="240"/>
      <c r="G814" s="352" t="s">
        <v>273</v>
      </c>
      <c r="H814" s="352"/>
      <c r="I814" s="352"/>
      <c r="J814" s="352"/>
      <c r="K814" s="352"/>
      <c r="L814" s="352"/>
      <c r="M814" s="352"/>
      <c r="N814" s="352"/>
      <c r="O814" s="352"/>
      <c r="P814" s="352"/>
      <c r="Q814" s="352"/>
      <c r="R814" s="352"/>
      <c r="S814" s="352"/>
      <c r="T814" s="352"/>
      <c r="U814" s="352"/>
      <c r="V814" s="352"/>
      <c r="W814" s="352"/>
      <c r="X814" s="352"/>
      <c r="Y814" s="352"/>
      <c r="Z814" s="352"/>
      <c r="AA814" s="352"/>
      <c r="AB814" s="352"/>
      <c r="AC814" s="352"/>
      <c r="AD814" s="352"/>
      <c r="AE814" s="352"/>
      <c r="AF814" s="352"/>
      <c r="AG814" s="352"/>
      <c r="AH814" s="352"/>
      <c r="AI814" s="352"/>
      <c r="AJ814" s="352"/>
      <c r="AK814" s="352"/>
      <c r="AL814" s="352"/>
      <c r="AM814" s="352"/>
      <c r="AN814" s="352"/>
      <c r="AO814" s="352"/>
      <c r="AP814" s="352"/>
      <c r="AQ814" s="352"/>
      <c r="AR814" s="352"/>
      <c r="AS814" s="352"/>
      <c r="AT814" s="352"/>
      <c r="AU814" s="352"/>
      <c r="AV814" s="352"/>
      <c r="AW814" s="352"/>
      <c r="AX814" s="352"/>
      <c r="AY814" s="352"/>
      <c r="AZ814" s="352"/>
      <c r="BA814" s="352"/>
      <c r="BB814" s="352"/>
      <c r="BC814" s="352"/>
      <c r="BD814" s="352"/>
      <c r="BE814" s="352"/>
      <c r="BF814" s="352"/>
      <c r="BG814" s="352"/>
    </row>
    <row r="815" spans="1:59" s="14" customFormat="1" ht="9.9499999999999993" customHeight="1"/>
    <row r="816" spans="1:59" s="14" customFormat="1" ht="18.75" customHeight="1">
      <c r="A816" s="240" t="s">
        <v>274</v>
      </c>
      <c r="B816" s="240"/>
      <c r="C816" s="240"/>
      <c r="D816" s="240"/>
      <c r="E816" s="240"/>
      <c r="F816" s="240"/>
      <c r="G816" s="352" t="s">
        <v>275</v>
      </c>
      <c r="H816" s="352"/>
      <c r="I816" s="352"/>
      <c r="J816" s="352"/>
      <c r="K816" s="352"/>
      <c r="L816" s="352"/>
      <c r="M816" s="352"/>
      <c r="N816" s="352"/>
      <c r="O816" s="352"/>
      <c r="P816" s="352"/>
      <c r="Q816" s="352"/>
      <c r="R816" s="352"/>
      <c r="S816" s="352"/>
      <c r="T816" s="352"/>
      <c r="U816" s="352"/>
      <c r="V816" s="352"/>
      <c r="W816" s="352"/>
      <c r="X816" s="352"/>
      <c r="Y816" s="352"/>
      <c r="Z816" s="352"/>
      <c r="AA816" s="352"/>
      <c r="AB816" s="352"/>
      <c r="AC816" s="352"/>
      <c r="AD816" s="352"/>
      <c r="AE816" s="352"/>
      <c r="AF816" s="352"/>
      <c r="AG816" s="352"/>
      <c r="AH816" s="352"/>
      <c r="AI816" s="352"/>
      <c r="AJ816" s="352"/>
      <c r="AK816" s="352"/>
      <c r="AL816" s="352"/>
      <c r="AM816" s="352"/>
      <c r="AN816" s="352"/>
      <c r="AO816" s="352"/>
      <c r="AP816" s="352"/>
      <c r="AQ816" s="352"/>
      <c r="AR816" s="352"/>
      <c r="AS816" s="352"/>
      <c r="AT816" s="352"/>
      <c r="AU816" s="352"/>
      <c r="AV816" s="352"/>
      <c r="AW816" s="352"/>
      <c r="AX816" s="352"/>
      <c r="AY816" s="352"/>
      <c r="AZ816" s="352"/>
      <c r="BA816" s="352"/>
      <c r="BB816" s="352"/>
      <c r="BC816" s="352"/>
      <c r="BD816" s="352"/>
      <c r="BE816" s="352"/>
      <c r="BF816" s="352"/>
      <c r="BG816" s="352"/>
    </row>
    <row r="817" spans="1:59" s="14" customFormat="1" ht="10.5" customHeight="1">
      <c r="A817" s="119"/>
      <c r="B817" s="119"/>
      <c r="C817" s="119"/>
      <c r="D817" s="119"/>
      <c r="E817" s="119"/>
      <c r="F817" s="119"/>
      <c r="G817" s="136"/>
      <c r="H817" s="136"/>
      <c r="I817" s="136"/>
      <c r="J817" s="136"/>
      <c r="K817" s="136"/>
      <c r="L817" s="136"/>
      <c r="M817" s="136"/>
      <c r="N817" s="136"/>
      <c r="O817" s="136"/>
      <c r="P817" s="136"/>
      <c r="Q817" s="136"/>
      <c r="R817" s="136"/>
      <c r="S817" s="136"/>
      <c r="T817" s="136"/>
      <c r="U817" s="136"/>
      <c r="V817" s="136"/>
      <c r="W817" s="136"/>
      <c r="X817" s="136"/>
      <c r="Y817" s="136"/>
      <c r="Z817" s="136"/>
      <c r="AA817" s="136"/>
      <c r="AB817" s="136"/>
      <c r="AC817" s="136"/>
      <c r="AD817" s="136"/>
      <c r="AE817" s="136"/>
      <c r="AF817" s="136"/>
      <c r="AG817" s="136"/>
      <c r="AH817" s="136"/>
      <c r="AI817" s="136"/>
      <c r="AJ817" s="136"/>
      <c r="AK817" s="136"/>
      <c r="AL817" s="136"/>
      <c r="AM817" s="136"/>
      <c r="AN817" s="136"/>
      <c r="AO817" s="136"/>
      <c r="AP817" s="136"/>
      <c r="AQ817" s="136"/>
      <c r="AR817" s="136"/>
      <c r="AS817" s="136"/>
      <c r="AT817" s="136"/>
      <c r="AU817" s="136"/>
      <c r="AV817" s="136"/>
      <c r="AW817" s="136"/>
      <c r="AX817" s="136"/>
      <c r="AY817" s="136"/>
      <c r="AZ817" s="136"/>
      <c r="BA817" s="136"/>
      <c r="BB817" s="136"/>
      <c r="BC817" s="136"/>
      <c r="BD817" s="136"/>
      <c r="BE817" s="136"/>
      <c r="BF817" s="136"/>
      <c r="BG817" s="136"/>
    </row>
    <row r="818" spans="1:59" s="14" customFormat="1" ht="48" customHeight="1">
      <c r="A818" s="240"/>
      <c r="B818" s="240"/>
      <c r="C818" s="240"/>
      <c r="D818" s="240"/>
      <c r="E818" s="240"/>
      <c r="F818" s="240"/>
      <c r="G818" s="409" t="s">
        <v>265</v>
      </c>
      <c r="H818" s="409"/>
      <c r="I818" s="409"/>
      <c r="J818" s="409"/>
      <c r="K818" s="409"/>
      <c r="L818" s="399" t="s">
        <v>279</v>
      </c>
      <c r="M818" s="397"/>
      <c r="N818" s="397"/>
      <c r="O818" s="397"/>
      <c r="P818" s="397"/>
      <c r="Q818" s="397"/>
      <c r="R818" s="397"/>
      <c r="S818" s="397"/>
      <c r="T818" s="397"/>
      <c r="U818" s="397"/>
      <c r="V818" s="397"/>
      <c r="W818" s="397"/>
      <c r="X818" s="397"/>
      <c r="Y818" s="397"/>
      <c r="Z818" s="397"/>
      <c r="AA818" s="397"/>
      <c r="AB818" s="397"/>
      <c r="AC818" s="397"/>
      <c r="AD818" s="397"/>
      <c r="AE818" s="397"/>
      <c r="AF818" s="397"/>
      <c r="AG818" s="397"/>
      <c r="AH818" s="397"/>
      <c r="AI818" s="397"/>
      <c r="AJ818" s="397"/>
      <c r="AK818" s="397"/>
      <c r="AL818" s="397"/>
      <c r="AM818" s="397"/>
      <c r="AN818" s="397"/>
      <c r="AO818" s="397"/>
      <c r="AP818" s="397"/>
      <c r="AQ818" s="397"/>
      <c r="AR818" s="397"/>
      <c r="AS818" s="397"/>
      <c r="AT818" s="397"/>
      <c r="AU818" s="397"/>
      <c r="AV818" s="397"/>
      <c r="AW818" s="397"/>
      <c r="AX818" s="397"/>
      <c r="AY818" s="397"/>
      <c r="AZ818" s="397"/>
      <c r="BA818" s="397"/>
      <c r="BB818" s="397"/>
      <c r="BC818" s="397"/>
      <c r="BD818" s="397"/>
      <c r="BE818" s="397"/>
      <c r="BF818" s="397"/>
      <c r="BG818" s="397"/>
    </row>
    <row r="819" spans="1:59" s="14" customFormat="1" ht="9.9499999999999993" customHeight="1"/>
    <row r="820" spans="1:59" s="14" customFormat="1" ht="14.25" customHeight="1">
      <c r="A820" s="240"/>
      <c r="B820" s="240"/>
      <c r="C820" s="240"/>
      <c r="D820" s="240"/>
      <c r="E820" s="240"/>
      <c r="F820" s="240"/>
      <c r="G820" s="418" t="s">
        <v>252</v>
      </c>
      <c r="H820" s="418"/>
      <c r="I820" s="418"/>
      <c r="J820" s="418"/>
      <c r="K820" s="418"/>
      <c r="L820" s="240" t="s">
        <v>276</v>
      </c>
      <c r="M820" s="240"/>
      <c r="N820" s="240"/>
      <c r="O820" s="240"/>
      <c r="P820" s="240"/>
      <c r="Q820" s="240"/>
      <c r="R820" s="240"/>
      <c r="S820" s="240"/>
      <c r="T820" s="240"/>
      <c r="U820" s="240"/>
      <c r="V820" s="240"/>
      <c r="W820" s="240"/>
      <c r="X820" s="240"/>
      <c r="Y820" s="240"/>
      <c r="Z820" s="240"/>
      <c r="AA820" s="240"/>
      <c r="AB820" s="240"/>
      <c r="AC820" s="240"/>
      <c r="AD820" s="240"/>
      <c r="AE820" s="240"/>
      <c r="AF820" s="240"/>
      <c r="AG820" s="240"/>
      <c r="AH820" s="240"/>
      <c r="AI820" s="240"/>
      <c r="AJ820" s="240"/>
      <c r="AK820" s="240"/>
      <c r="AL820" s="240"/>
      <c r="AM820" s="240"/>
      <c r="AN820" s="240"/>
      <c r="AO820" s="240"/>
      <c r="AP820" s="240"/>
      <c r="AQ820" s="240"/>
      <c r="AR820" s="240"/>
      <c r="AS820" s="240"/>
      <c r="AT820" s="240"/>
      <c r="AU820" s="240"/>
      <c r="AV820" s="240"/>
      <c r="AW820" s="240"/>
      <c r="AX820" s="240"/>
      <c r="AY820" s="240"/>
      <c r="AZ820" s="240"/>
      <c r="BA820" s="240"/>
      <c r="BB820" s="240"/>
      <c r="BC820" s="240"/>
      <c r="BD820" s="240"/>
      <c r="BE820" s="240"/>
      <c r="BF820" s="240"/>
      <c r="BG820" s="240"/>
    </row>
    <row r="821" spans="1:59" s="14" customFormat="1" ht="9.9499999999999993" customHeight="1"/>
    <row r="822" spans="1:59" s="14" customFormat="1" ht="18.75" customHeight="1">
      <c r="A822" s="240" t="s">
        <v>280</v>
      </c>
      <c r="B822" s="240"/>
      <c r="C822" s="240"/>
      <c r="D822" s="240"/>
      <c r="E822" s="240"/>
      <c r="F822" s="240"/>
      <c r="G822" s="352" t="s">
        <v>390</v>
      </c>
      <c r="H822" s="352"/>
      <c r="I822" s="352"/>
      <c r="J822" s="352"/>
      <c r="K822" s="352"/>
      <c r="L822" s="352"/>
      <c r="M822" s="352"/>
      <c r="N822" s="352"/>
      <c r="O822" s="352"/>
      <c r="P822" s="352"/>
      <c r="Q822" s="352"/>
      <c r="R822" s="352"/>
      <c r="S822" s="352"/>
      <c r="T822" s="352"/>
      <c r="U822" s="352"/>
      <c r="V822" s="352"/>
      <c r="W822" s="352"/>
      <c r="X822" s="352"/>
      <c r="Y822" s="352"/>
      <c r="Z822" s="352"/>
      <c r="AA822" s="352"/>
      <c r="AB822" s="352"/>
      <c r="AC822" s="352"/>
      <c r="AD822" s="352"/>
      <c r="AE822" s="352"/>
      <c r="AF822" s="352"/>
      <c r="AG822" s="352"/>
      <c r="AH822" s="352"/>
      <c r="AI822" s="352"/>
      <c r="AJ822" s="352"/>
      <c r="AK822" s="352"/>
      <c r="AL822" s="352"/>
      <c r="AM822" s="352"/>
      <c r="AN822" s="352"/>
      <c r="AO822" s="352"/>
      <c r="AP822" s="352"/>
      <c r="AQ822" s="352"/>
      <c r="AR822" s="352"/>
      <c r="AS822" s="352"/>
      <c r="AT822" s="352"/>
      <c r="AU822" s="352"/>
      <c r="AV822" s="352"/>
      <c r="AW822" s="352"/>
      <c r="AX822" s="352"/>
      <c r="AY822" s="352"/>
      <c r="AZ822" s="352"/>
      <c r="BA822" s="352"/>
      <c r="BB822" s="352"/>
      <c r="BC822" s="352"/>
      <c r="BD822" s="352"/>
      <c r="BE822" s="352"/>
      <c r="BF822" s="352"/>
      <c r="BG822" s="352"/>
    </row>
    <row r="823" spans="1:59" s="14" customFormat="1" ht="8.1" customHeight="1"/>
    <row r="824" spans="1:59" s="14" customFormat="1" ht="40.5" customHeight="1">
      <c r="A824" s="424" t="s">
        <v>327</v>
      </c>
      <c r="B824" s="425"/>
      <c r="C824" s="425"/>
      <c r="D824" s="425"/>
      <c r="E824" s="425"/>
      <c r="F824" s="425"/>
      <c r="G824" s="425"/>
      <c r="H824" s="425"/>
      <c r="I824" s="425"/>
      <c r="J824" s="425"/>
      <c r="K824" s="425"/>
      <c r="L824" s="425"/>
      <c r="M824" s="425"/>
      <c r="N824" s="425"/>
      <c r="O824" s="425"/>
      <c r="P824" s="425"/>
      <c r="Q824" s="425"/>
      <c r="R824" s="425"/>
      <c r="S824" s="425"/>
      <c r="T824" s="425"/>
      <c r="U824" s="425"/>
      <c r="V824" s="425"/>
      <c r="W824" s="425"/>
      <c r="X824" s="425"/>
      <c r="Y824" s="425"/>
      <c r="Z824" s="425"/>
      <c r="AA824" s="425"/>
      <c r="AB824" s="425"/>
      <c r="AC824" s="425"/>
      <c r="AD824" s="425"/>
      <c r="AE824" s="425"/>
      <c r="AF824" s="425"/>
      <c r="AG824" s="425"/>
      <c r="AH824" s="425"/>
      <c r="AI824" s="425"/>
      <c r="AJ824" s="425"/>
      <c r="AK824" s="425"/>
      <c r="AL824" s="425"/>
      <c r="AM824" s="425"/>
      <c r="AN824" s="425"/>
      <c r="AO824" s="425"/>
      <c r="AP824" s="425"/>
      <c r="AQ824" s="425"/>
      <c r="AR824" s="425"/>
      <c r="AS824" s="425"/>
      <c r="AT824" s="425"/>
      <c r="AU824" s="425"/>
      <c r="AV824" s="425"/>
      <c r="AW824" s="425"/>
      <c r="AX824" s="425"/>
      <c r="AY824" s="425"/>
      <c r="AZ824" s="425"/>
      <c r="BA824" s="425"/>
      <c r="BB824" s="425"/>
      <c r="BC824" s="425"/>
      <c r="BD824" s="425"/>
      <c r="BE824" s="425"/>
      <c r="BF824" s="425"/>
      <c r="BG824" s="426"/>
    </row>
    <row r="825" spans="1:59" s="14" customFormat="1" ht="17.25" customHeight="1">
      <c r="A825" s="427">
        <f>$AX$781</f>
        <v>2019</v>
      </c>
      <c r="B825" s="428"/>
      <c r="C825" s="428"/>
      <c r="D825" s="428"/>
      <c r="E825" s="428"/>
      <c r="F825" s="428"/>
      <c r="G825" s="428"/>
      <c r="H825" s="428"/>
      <c r="I825" s="428"/>
      <c r="J825" s="428"/>
      <c r="K825" s="428"/>
      <c r="L825" s="428"/>
      <c r="M825" s="428"/>
      <c r="N825" s="428"/>
      <c r="O825" s="428"/>
      <c r="P825" s="428"/>
      <c r="Q825" s="428"/>
      <c r="R825" s="428"/>
      <c r="S825" s="428"/>
      <c r="T825" s="428"/>
      <c r="U825" s="428"/>
      <c r="V825" s="428"/>
      <c r="W825" s="428"/>
      <c r="X825" s="428"/>
      <c r="Y825" s="428"/>
      <c r="Z825" s="428"/>
      <c r="AA825" s="428"/>
      <c r="AB825" s="428"/>
      <c r="AC825" s="428"/>
      <c r="AD825" s="428"/>
      <c r="AE825" s="428"/>
      <c r="AF825" s="428"/>
      <c r="AG825" s="428"/>
      <c r="AH825" s="428"/>
      <c r="AI825" s="428"/>
      <c r="AJ825" s="428"/>
      <c r="AK825" s="428"/>
      <c r="AL825" s="428"/>
      <c r="AM825" s="428"/>
      <c r="AN825" s="428"/>
      <c r="AO825" s="428"/>
      <c r="AP825" s="428"/>
      <c r="AQ825" s="428"/>
      <c r="AR825" s="428"/>
      <c r="AS825" s="428"/>
      <c r="AT825" s="428"/>
      <c r="AU825" s="428"/>
      <c r="AV825" s="428"/>
      <c r="AW825" s="428"/>
      <c r="AX825" s="428"/>
      <c r="AY825" s="428"/>
      <c r="AZ825" s="428"/>
      <c r="BA825" s="428"/>
      <c r="BB825" s="428"/>
      <c r="BC825" s="428"/>
      <c r="BD825" s="428"/>
      <c r="BE825" s="428"/>
      <c r="BF825" s="428"/>
      <c r="BG825" s="429"/>
    </row>
    <row r="826" spans="1:59" s="14" customFormat="1" ht="32.25" customHeight="1"/>
    <row r="827" spans="1:59" s="14" customFormat="1" ht="17.25" customHeight="1">
      <c r="A827" s="26" t="s">
        <v>326</v>
      </c>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c r="AQ827" s="26"/>
      <c r="AR827" s="26"/>
      <c r="AS827" s="26"/>
      <c r="AT827" s="26"/>
      <c r="AU827" s="26"/>
      <c r="AV827" s="26"/>
      <c r="AW827" s="26"/>
      <c r="AX827" s="413">
        <f>$AX$781</f>
        <v>2019</v>
      </c>
      <c r="AY827" s="413"/>
      <c r="AZ827" s="413"/>
      <c r="BA827" s="413"/>
      <c r="BB827" s="413"/>
      <c r="BC827" s="26"/>
      <c r="BD827" s="26"/>
      <c r="BE827" s="26"/>
      <c r="BF827" s="26"/>
      <c r="BG827" s="26"/>
    </row>
    <row r="828" spans="1:59" s="14" customFormat="1" ht="15" customHeight="1"/>
    <row r="829" spans="1:59" s="14" customFormat="1" ht="18.75" customHeight="1">
      <c r="A829" s="240" t="s">
        <v>281</v>
      </c>
      <c r="B829" s="240"/>
      <c r="C829" s="240"/>
      <c r="D829" s="240"/>
      <c r="E829" s="240"/>
      <c r="F829" s="240"/>
      <c r="G829" s="352" t="s">
        <v>328</v>
      </c>
      <c r="H829" s="352"/>
      <c r="I829" s="352"/>
      <c r="J829" s="352"/>
      <c r="K829" s="352"/>
      <c r="L829" s="352"/>
      <c r="M829" s="352"/>
      <c r="N829" s="352"/>
      <c r="O829" s="352"/>
      <c r="P829" s="352"/>
      <c r="Q829" s="352"/>
      <c r="R829" s="352"/>
      <c r="S829" s="352"/>
      <c r="T829" s="352"/>
      <c r="U829" s="352"/>
      <c r="V829" s="352"/>
      <c r="W829" s="352"/>
      <c r="X829" s="352"/>
      <c r="Y829" s="352"/>
      <c r="Z829" s="352"/>
      <c r="AA829" s="352"/>
      <c r="AB829" s="352"/>
      <c r="AC829" s="352"/>
      <c r="AD829" s="352"/>
      <c r="AE829" s="430">
        <f>$AX$781</f>
        <v>2019</v>
      </c>
      <c r="AF829" s="430"/>
      <c r="AG829" s="430"/>
      <c r="AH829" s="430"/>
      <c r="AI829" s="139"/>
      <c r="AJ829" s="139"/>
      <c r="AK829" s="139"/>
      <c r="AL829" s="139"/>
      <c r="AM829" s="139"/>
      <c r="AN829" s="139"/>
      <c r="AO829" s="139"/>
      <c r="AP829" s="139"/>
      <c r="AQ829" s="139"/>
      <c r="AR829" s="139"/>
      <c r="AS829" s="139"/>
      <c r="AT829" s="139"/>
      <c r="AU829" s="139"/>
      <c r="AV829" s="139"/>
      <c r="AW829" s="139"/>
      <c r="AX829" s="139"/>
      <c r="AY829" s="139"/>
      <c r="AZ829" s="139"/>
      <c r="BA829" s="139"/>
      <c r="BB829" s="139"/>
      <c r="BC829" s="139"/>
      <c r="BD829" s="139"/>
      <c r="BE829" s="139"/>
      <c r="BF829" s="139"/>
      <c r="BG829" s="139"/>
    </row>
    <row r="830" spans="1:59" s="14" customFormat="1" ht="9.9499999999999993" customHeight="1"/>
    <row r="831" spans="1:59" s="14" customFormat="1" ht="18.75" customHeight="1">
      <c r="A831" s="240" t="s">
        <v>251</v>
      </c>
      <c r="B831" s="240"/>
      <c r="C831" s="240"/>
      <c r="D831" s="240"/>
      <c r="E831" s="240"/>
      <c r="F831" s="240"/>
      <c r="G831" s="352" t="s">
        <v>282</v>
      </c>
      <c r="H831" s="352"/>
      <c r="I831" s="352"/>
      <c r="J831" s="352"/>
      <c r="K831" s="352"/>
      <c r="L831" s="352"/>
      <c r="M831" s="352"/>
      <c r="N831" s="352"/>
      <c r="O831" s="352"/>
      <c r="P831" s="352"/>
      <c r="Q831" s="352"/>
      <c r="R831" s="352"/>
      <c r="S831" s="352"/>
      <c r="T831" s="352"/>
      <c r="U831" s="352"/>
      <c r="V831" s="352"/>
      <c r="W831" s="352"/>
      <c r="X831" s="352"/>
      <c r="Y831" s="352"/>
      <c r="Z831" s="352"/>
      <c r="AA831" s="352"/>
      <c r="AB831" s="352"/>
      <c r="AC831" s="352"/>
      <c r="AD831" s="352"/>
      <c r="AE831" s="352"/>
      <c r="AF831" s="352"/>
      <c r="AG831" s="352"/>
      <c r="AH831" s="352"/>
      <c r="AI831" s="352"/>
      <c r="AJ831" s="352"/>
      <c r="AK831" s="352"/>
      <c r="AL831" s="352"/>
      <c r="AM831" s="352"/>
      <c r="AN831" s="352"/>
      <c r="AO831" s="352"/>
      <c r="AP831" s="352"/>
      <c r="AQ831" s="352"/>
      <c r="AR831" s="352"/>
      <c r="AS831" s="352"/>
      <c r="AT831" s="352"/>
      <c r="AU831" s="352"/>
      <c r="AV831" s="352"/>
      <c r="AW831" s="352"/>
      <c r="AX831" s="352"/>
      <c r="AY831" s="352"/>
      <c r="AZ831" s="352"/>
      <c r="BA831" s="352"/>
      <c r="BB831" s="352"/>
      <c r="BC831" s="352"/>
      <c r="BD831" s="352"/>
      <c r="BE831" s="352"/>
      <c r="BF831" s="352"/>
      <c r="BG831" s="352"/>
    </row>
    <row r="832" spans="1:59" s="14" customFormat="1" ht="9.9499999999999993" customHeight="1"/>
    <row r="833" spans="1:59" s="14" customFormat="1" ht="18.75" customHeight="1">
      <c r="A833" s="240" t="s">
        <v>283</v>
      </c>
      <c r="B833" s="240"/>
      <c r="C833" s="240"/>
      <c r="D833" s="240"/>
      <c r="E833" s="240"/>
      <c r="F833" s="240"/>
      <c r="G833" s="240"/>
      <c r="H833" s="240"/>
      <c r="I833" s="240"/>
      <c r="J833" s="240"/>
      <c r="K833" s="240"/>
      <c r="L833" s="240"/>
      <c r="M833" s="240"/>
      <c r="N833" s="352" t="s">
        <v>295</v>
      </c>
      <c r="O833" s="352"/>
      <c r="P833" s="352"/>
      <c r="Q833" s="352"/>
      <c r="R833" s="352"/>
      <c r="S833" s="352"/>
      <c r="T833" s="352"/>
      <c r="U833" s="352"/>
      <c r="V833" s="352"/>
      <c r="W833" s="352"/>
      <c r="X833" s="352"/>
      <c r="Y833" s="352"/>
      <c r="Z833" s="352"/>
      <c r="AA833" s="352"/>
      <c r="AB833" s="352"/>
      <c r="AC833" s="352"/>
      <c r="AD833" s="352"/>
      <c r="AE833" s="352"/>
      <c r="AF833" s="352"/>
      <c r="AG833" s="352"/>
      <c r="AH833" s="352"/>
      <c r="AI833" s="352"/>
      <c r="AJ833" s="352"/>
      <c r="AK833" s="352"/>
      <c r="AL833" s="352"/>
      <c r="AM833" s="352"/>
      <c r="AN833" s="352"/>
      <c r="AO833" s="352"/>
      <c r="AP833" s="352"/>
      <c r="AQ833" s="352"/>
      <c r="AR833" s="352"/>
      <c r="AS833" s="352"/>
      <c r="AT833" s="352"/>
      <c r="AU833" s="352"/>
      <c r="AV833" s="352"/>
      <c r="AW833" s="352"/>
      <c r="AX833" s="352"/>
      <c r="AY833" s="352"/>
      <c r="AZ833" s="352"/>
      <c r="BA833" s="352"/>
      <c r="BB833" s="352"/>
      <c r="BC833" s="352"/>
      <c r="BD833" s="352"/>
      <c r="BE833" s="352"/>
      <c r="BF833" s="352"/>
      <c r="BG833" s="352"/>
    </row>
    <row r="834" spans="1:59" s="14" customFormat="1" ht="9.9499999999999993" customHeight="1"/>
    <row r="835" spans="1:59" s="14" customFormat="1" ht="18.75" customHeight="1">
      <c r="A835" s="240" t="s">
        <v>256</v>
      </c>
      <c r="B835" s="240"/>
      <c r="C835" s="240"/>
      <c r="D835" s="240"/>
      <c r="E835" s="240"/>
      <c r="F835" s="240"/>
      <c r="G835" s="352" t="s">
        <v>285</v>
      </c>
      <c r="H835" s="352"/>
      <c r="I835" s="352"/>
      <c r="J835" s="352"/>
      <c r="K835" s="352"/>
      <c r="L835" s="352"/>
      <c r="M835" s="352"/>
      <c r="N835" s="352"/>
      <c r="O835" s="352"/>
      <c r="P835" s="352"/>
      <c r="Q835" s="352"/>
      <c r="R835" s="352"/>
      <c r="S835" s="352"/>
      <c r="T835" s="352"/>
      <c r="U835" s="352"/>
      <c r="V835" s="352"/>
      <c r="W835" s="352"/>
      <c r="X835" s="352"/>
      <c r="Y835" s="352"/>
      <c r="Z835" s="352"/>
      <c r="AA835" s="352"/>
      <c r="AB835" s="352"/>
      <c r="AC835" s="352"/>
      <c r="AD835" s="352"/>
      <c r="AE835" s="352"/>
      <c r="AF835" s="352"/>
      <c r="AG835" s="352"/>
      <c r="AH835" s="352"/>
      <c r="AI835" s="352"/>
      <c r="AJ835" s="352"/>
      <c r="AK835" s="352"/>
      <c r="AL835" s="352"/>
      <c r="AM835" s="352"/>
      <c r="AN835" s="352"/>
      <c r="AO835" s="352"/>
      <c r="AP835" s="352"/>
      <c r="AQ835" s="352"/>
      <c r="AR835" s="352"/>
      <c r="AS835" s="352"/>
      <c r="AT835" s="352"/>
      <c r="AU835" s="352"/>
      <c r="AV835" s="352"/>
      <c r="AW835" s="352"/>
      <c r="AX835" s="352"/>
      <c r="AY835" s="352"/>
      <c r="AZ835" s="352"/>
      <c r="BA835" s="352"/>
      <c r="BB835" s="352"/>
      <c r="BC835" s="352"/>
      <c r="BD835" s="352"/>
      <c r="BE835" s="352"/>
      <c r="BF835" s="352"/>
      <c r="BG835" s="352"/>
    </row>
    <row r="836" spans="1:59" s="14" customFormat="1" ht="9.9499999999999993" customHeight="1"/>
    <row r="837" spans="1:59" s="14" customFormat="1" ht="18.75" customHeight="1">
      <c r="A837" s="240" t="s">
        <v>286</v>
      </c>
      <c r="B837" s="240"/>
      <c r="C837" s="240"/>
      <c r="D837" s="240"/>
      <c r="E837" s="240"/>
      <c r="F837" s="240"/>
      <c r="G837" s="352" t="s">
        <v>287</v>
      </c>
      <c r="H837" s="352"/>
      <c r="I837" s="352"/>
      <c r="J837" s="352"/>
      <c r="K837" s="352"/>
      <c r="L837" s="352"/>
      <c r="M837" s="352"/>
      <c r="N837" s="352"/>
      <c r="O837" s="352"/>
      <c r="P837" s="352"/>
      <c r="Q837" s="352"/>
      <c r="R837" s="352"/>
      <c r="S837" s="352"/>
      <c r="T837" s="352"/>
      <c r="U837" s="352"/>
      <c r="V837" s="352"/>
      <c r="W837" s="352"/>
      <c r="X837" s="352"/>
      <c r="Y837" s="352"/>
      <c r="Z837" s="352"/>
      <c r="AA837" s="352"/>
      <c r="AB837" s="352"/>
      <c r="AC837" s="352"/>
      <c r="AD837" s="352"/>
      <c r="AE837" s="352"/>
      <c r="AF837" s="352"/>
      <c r="AG837" s="352"/>
      <c r="AH837" s="352"/>
      <c r="AI837" s="352"/>
      <c r="AJ837" s="352"/>
      <c r="AK837" s="352"/>
      <c r="AL837" s="352"/>
      <c r="AM837" s="352"/>
      <c r="AN837" s="352"/>
      <c r="AO837" s="352"/>
      <c r="AP837" s="352"/>
      <c r="AQ837" s="352"/>
      <c r="AR837" s="352"/>
      <c r="AS837" s="352"/>
      <c r="AT837" s="352"/>
      <c r="AU837" s="352"/>
      <c r="AV837" s="352"/>
      <c r="AW837" s="352"/>
      <c r="AX837" s="352"/>
      <c r="AY837" s="352"/>
      <c r="AZ837" s="352"/>
      <c r="BA837" s="352"/>
      <c r="BB837" s="352"/>
      <c r="BC837" s="352"/>
      <c r="BD837" s="352"/>
      <c r="BE837" s="352"/>
      <c r="BF837" s="352"/>
      <c r="BG837" s="352"/>
    </row>
    <row r="838" spans="1:59" s="14" customFormat="1" ht="9.9499999999999993" customHeight="1"/>
    <row r="839" spans="1:59" s="14" customFormat="1" ht="18.75" customHeight="1">
      <c r="A839" s="240" t="s">
        <v>258</v>
      </c>
      <c r="B839" s="240"/>
      <c r="C839" s="240"/>
      <c r="D839" s="240"/>
      <c r="E839" s="240"/>
      <c r="F839" s="240"/>
      <c r="G839" s="352" t="s">
        <v>288</v>
      </c>
      <c r="H839" s="352"/>
      <c r="I839" s="352"/>
      <c r="J839" s="352"/>
      <c r="K839" s="352"/>
      <c r="L839" s="352"/>
      <c r="M839" s="352"/>
      <c r="N839" s="352"/>
      <c r="O839" s="352"/>
      <c r="P839" s="352"/>
      <c r="Q839" s="352"/>
      <c r="R839" s="352"/>
      <c r="S839" s="352"/>
      <c r="T839" s="352"/>
      <c r="U839" s="352"/>
      <c r="V839" s="352"/>
      <c r="W839" s="352"/>
      <c r="X839" s="352"/>
      <c r="Y839" s="352"/>
      <c r="Z839" s="352"/>
      <c r="AA839" s="352"/>
      <c r="AB839" s="352"/>
      <c r="AC839" s="352"/>
      <c r="AD839" s="352"/>
      <c r="AE839" s="352"/>
      <c r="AF839" s="352"/>
      <c r="AG839" s="352"/>
      <c r="AH839" s="352"/>
      <c r="AI839" s="352"/>
      <c r="AJ839" s="352"/>
      <c r="AK839" s="352"/>
      <c r="AL839" s="352"/>
      <c r="AM839" s="352"/>
      <c r="AN839" s="352"/>
      <c r="AO839" s="352"/>
      <c r="AP839" s="352"/>
      <c r="AQ839" s="352"/>
      <c r="AR839" s="352"/>
      <c r="AS839" s="352"/>
      <c r="AT839" s="352"/>
      <c r="AU839" s="352"/>
      <c r="AV839" s="352"/>
      <c r="AW839" s="352"/>
      <c r="AX839" s="352"/>
      <c r="AY839" s="352"/>
      <c r="AZ839" s="352"/>
      <c r="BA839" s="352"/>
      <c r="BB839" s="352"/>
      <c r="BC839" s="352"/>
      <c r="BD839" s="352"/>
      <c r="BE839" s="352"/>
      <c r="BF839" s="352"/>
      <c r="BG839" s="352"/>
    </row>
    <row r="840" spans="1:59" s="14" customFormat="1" ht="9.9499999999999993" customHeight="1"/>
    <row r="841" spans="1:59" s="14" customFormat="1" ht="18.75" customHeight="1">
      <c r="A841" s="240" t="s">
        <v>289</v>
      </c>
      <c r="B841" s="240"/>
      <c r="C841" s="240"/>
      <c r="D841" s="240"/>
      <c r="E841" s="240"/>
      <c r="F841" s="240"/>
      <c r="G841" s="352" t="s">
        <v>290</v>
      </c>
      <c r="H841" s="352"/>
      <c r="I841" s="352"/>
      <c r="J841" s="352"/>
      <c r="K841" s="352"/>
      <c r="L841" s="352"/>
      <c r="M841" s="352"/>
      <c r="N841" s="352"/>
      <c r="O841" s="352"/>
      <c r="P841" s="352"/>
      <c r="Q841" s="352"/>
      <c r="R841" s="352"/>
      <c r="S841" s="352"/>
      <c r="T841" s="352"/>
      <c r="U841" s="352"/>
      <c r="V841" s="352"/>
      <c r="W841" s="352"/>
      <c r="X841" s="352"/>
      <c r="Y841" s="352"/>
      <c r="Z841" s="352"/>
      <c r="AA841" s="352"/>
      <c r="AB841" s="352"/>
      <c r="AC841" s="352"/>
      <c r="AD841" s="352"/>
      <c r="AE841" s="352"/>
      <c r="AF841" s="352"/>
      <c r="AG841" s="352"/>
      <c r="AH841" s="352"/>
      <c r="AI841" s="352"/>
      <c r="AJ841" s="352"/>
      <c r="AK841" s="352"/>
      <c r="AL841" s="352"/>
      <c r="AM841" s="352"/>
      <c r="AN841" s="352"/>
      <c r="AO841" s="352"/>
      <c r="AP841" s="352"/>
      <c r="AQ841" s="352"/>
      <c r="AR841" s="352"/>
      <c r="AS841" s="352"/>
      <c r="AT841" s="352"/>
      <c r="AU841" s="352"/>
      <c r="AV841" s="352"/>
      <c r="AW841" s="352"/>
      <c r="AX841" s="352"/>
      <c r="AY841" s="352"/>
      <c r="AZ841" s="352"/>
      <c r="BA841" s="352"/>
      <c r="BB841" s="352"/>
      <c r="BC841" s="352"/>
      <c r="BD841" s="352"/>
      <c r="BE841" s="352"/>
      <c r="BF841" s="352"/>
      <c r="BG841" s="352"/>
    </row>
    <row r="842" spans="1:59" s="14" customFormat="1" ht="9.9499999999999993" customHeight="1"/>
    <row r="843" spans="1:59" s="14" customFormat="1" ht="18.75" customHeight="1">
      <c r="A843" s="423" t="s">
        <v>291</v>
      </c>
      <c r="B843" s="423"/>
      <c r="C843" s="423"/>
      <c r="D843" s="423"/>
      <c r="E843" s="423"/>
      <c r="F843" s="423"/>
      <c r="G843" s="406" t="s">
        <v>329</v>
      </c>
      <c r="H843" s="406"/>
      <c r="I843" s="406"/>
      <c r="J843" s="406"/>
      <c r="K843" s="406"/>
      <c r="L843" s="406"/>
      <c r="M843" s="406"/>
      <c r="N843" s="406"/>
      <c r="O843" s="406"/>
      <c r="P843" s="406"/>
      <c r="Q843" s="406"/>
      <c r="R843" s="406"/>
      <c r="S843" s="406"/>
      <c r="T843" s="406"/>
      <c r="U843" s="406"/>
      <c r="V843" s="406"/>
      <c r="W843" s="406"/>
      <c r="X843" s="406"/>
      <c r="Y843" s="406"/>
      <c r="Z843" s="406"/>
      <c r="AA843" s="406"/>
      <c r="AB843" s="406"/>
      <c r="AC843" s="406"/>
      <c r="AD843" s="406"/>
      <c r="AE843" s="406"/>
      <c r="AF843" s="406"/>
      <c r="AG843" s="406"/>
      <c r="AH843" s="406"/>
      <c r="AI843" s="406"/>
      <c r="AJ843" s="406"/>
      <c r="AK843" s="406"/>
      <c r="AL843" s="406"/>
      <c r="AM843" s="406"/>
      <c r="AN843" s="406"/>
      <c r="AO843" s="406"/>
      <c r="AP843" s="406"/>
      <c r="AQ843" s="406"/>
      <c r="AR843" s="406"/>
      <c r="AS843" s="406"/>
      <c r="AT843" s="406"/>
      <c r="AU843" s="406"/>
      <c r="AV843" s="406"/>
      <c r="AW843" s="406"/>
      <c r="AX843" s="406"/>
      <c r="AY843" s="406"/>
      <c r="AZ843" s="406"/>
      <c r="BA843" s="406"/>
      <c r="BB843" s="406"/>
      <c r="BC843" s="406"/>
      <c r="BD843" s="406"/>
      <c r="BE843" s="406"/>
      <c r="BF843" s="406"/>
      <c r="BG843" s="406"/>
    </row>
    <row r="844" spans="1:59" s="14" customFormat="1" ht="13.5" customHeight="1">
      <c r="G844" s="166" t="s">
        <v>471</v>
      </c>
      <c r="H844" s="165"/>
      <c r="I844" s="165"/>
      <c r="J844" s="165"/>
      <c r="K844" s="165"/>
      <c r="L844" s="165"/>
      <c r="M844" s="165"/>
      <c r="N844" s="165"/>
      <c r="O844" s="165"/>
      <c r="P844" s="165"/>
      <c r="Q844" s="165"/>
      <c r="R844" s="165"/>
      <c r="S844" s="165"/>
      <c r="T844" s="165"/>
      <c r="U844" s="165"/>
      <c r="V844" s="165"/>
      <c r="W844" s="165"/>
      <c r="X844" s="165"/>
      <c r="Y844" s="165"/>
      <c r="Z844" s="165"/>
      <c r="AA844" s="165"/>
      <c r="AB844" s="165"/>
      <c r="AC844" s="165"/>
      <c r="AD844" s="165"/>
      <c r="AE844" s="165"/>
      <c r="AF844" s="165"/>
      <c r="AG844" s="165"/>
      <c r="AH844" s="165"/>
      <c r="AI844" s="165"/>
      <c r="AJ844" s="165"/>
      <c r="AK844" s="165"/>
      <c r="AL844" s="165"/>
      <c r="AM844" s="433">
        <f>$AX$781</f>
        <v>2019</v>
      </c>
      <c r="AN844" s="433"/>
      <c r="AO844" s="433"/>
      <c r="AP844" s="433"/>
      <c r="AQ844" s="14" t="s">
        <v>424</v>
      </c>
    </row>
    <row r="845" spans="1:59" s="14" customFormat="1" ht="9.9499999999999993" customHeight="1"/>
    <row r="846" spans="1:59" s="14" customFormat="1" ht="18.75" customHeight="1">
      <c r="A846" s="26" t="s">
        <v>292</v>
      </c>
      <c r="B846" s="26"/>
      <c r="C846" s="26"/>
      <c r="D846" s="26"/>
      <c r="E846" s="26"/>
      <c r="F846" s="26"/>
      <c r="G846" s="139"/>
      <c r="H846" s="139"/>
      <c r="I846" s="139"/>
      <c r="J846" s="139"/>
      <c r="K846" s="139"/>
      <c r="L846" s="139"/>
      <c r="M846" s="139"/>
      <c r="N846" s="139"/>
      <c r="O846" s="139"/>
      <c r="P846" s="139"/>
      <c r="Q846" s="139"/>
      <c r="R846" s="139"/>
      <c r="S846" s="139"/>
      <c r="T846" s="139"/>
      <c r="U846" s="139"/>
      <c r="V846" s="139"/>
      <c r="W846" s="139"/>
      <c r="X846" s="139"/>
      <c r="Y846" s="139"/>
      <c r="Z846" s="139"/>
      <c r="AA846" s="139"/>
      <c r="AB846" s="139"/>
      <c r="AC846" s="139"/>
      <c r="AD846" s="139"/>
      <c r="AE846" s="139"/>
      <c r="AF846" s="139"/>
      <c r="AG846" s="139"/>
      <c r="AH846" s="139"/>
      <c r="AI846" s="139"/>
      <c r="AJ846" s="139"/>
      <c r="AK846" s="139"/>
      <c r="AL846" s="139"/>
      <c r="AM846" s="139"/>
      <c r="AN846" s="139"/>
      <c r="AO846" s="139"/>
      <c r="AP846" s="139"/>
      <c r="AQ846" s="139"/>
      <c r="AR846" s="139"/>
      <c r="AS846" s="139"/>
      <c r="AT846" s="139"/>
      <c r="AU846" s="139"/>
      <c r="AV846" s="139"/>
      <c r="AW846" s="139"/>
      <c r="AX846" s="139"/>
      <c r="AY846" s="139"/>
      <c r="AZ846" s="139"/>
      <c r="BA846" s="139"/>
      <c r="BB846" s="139"/>
      <c r="BC846" s="139"/>
      <c r="BD846" s="139"/>
      <c r="BE846" s="139"/>
      <c r="BF846" s="139"/>
      <c r="BG846" s="139"/>
    </row>
    <row r="847" spans="1:59" s="14" customFormat="1" ht="9.9499999999999993" customHeight="1"/>
    <row r="848" spans="1:59" s="14" customFormat="1" ht="35.25" customHeight="1">
      <c r="A848" s="240"/>
      <c r="B848" s="240"/>
      <c r="C848" s="240"/>
      <c r="D848" s="240"/>
      <c r="E848" s="240"/>
      <c r="F848" s="240"/>
      <c r="G848" s="431" t="s">
        <v>472</v>
      </c>
      <c r="H848" s="432"/>
      <c r="I848" s="432"/>
      <c r="J848" s="432"/>
      <c r="K848" s="432"/>
      <c r="L848" s="432"/>
      <c r="M848" s="432"/>
      <c r="N848" s="432"/>
      <c r="O848" s="432"/>
      <c r="P848" s="432"/>
      <c r="Q848" s="432"/>
      <c r="R848" s="432"/>
      <c r="S848" s="432"/>
      <c r="T848" s="432"/>
      <c r="U848" s="432"/>
      <c r="V848" s="432"/>
      <c r="W848" s="432"/>
      <c r="X848" s="432"/>
      <c r="Y848" s="432"/>
      <c r="Z848" s="432"/>
      <c r="AA848" s="432"/>
      <c r="AB848" s="432"/>
      <c r="AC848" s="432"/>
      <c r="AD848" s="432"/>
      <c r="AE848" s="432"/>
      <c r="AF848" s="432"/>
      <c r="AG848" s="432"/>
      <c r="AH848" s="432"/>
      <c r="AI848" s="432"/>
      <c r="AJ848" s="432"/>
      <c r="AK848" s="432"/>
      <c r="AL848" s="432"/>
      <c r="AM848" s="432"/>
      <c r="AN848" s="432"/>
      <c r="AO848" s="432"/>
      <c r="AP848" s="432"/>
      <c r="AQ848" s="432"/>
      <c r="AR848" s="432"/>
      <c r="AS848" s="432"/>
      <c r="AT848" s="432"/>
      <c r="AU848" s="432"/>
      <c r="AV848" s="432"/>
      <c r="AW848" s="432"/>
      <c r="AX848" s="432"/>
      <c r="AY848" s="432"/>
      <c r="AZ848" s="432"/>
      <c r="BA848" s="432"/>
      <c r="BB848" s="432"/>
      <c r="BC848" s="432"/>
      <c r="BD848" s="432"/>
      <c r="BE848" s="432"/>
      <c r="BF848" s="432"/>
      <c r="BG848" s="432"/>
    </row>
    <row r="849" spans="1:59" s="14" customFormat="1" ht="6" customHeight="1"/>
    <row r="850" spans="1:59" s="14" customFormat="1" ht="18.75" customHeight="1">
      <c r="A850" s="240"/>
      <c r="B850" s="240"/>
      <c r="C850" s="240"/>
      <c r="D850" s="240"/>
      <c r="E850" s="240"/>
      <c r="F850" s="240"/>
      <c r="G850" s="352" t="s">
        <v>296</v>
      </c>
      <c r="H850" s="352"/>
      <c r="I850" s="352"/>
      <c r="J850" s="352"/>
      <c r="K850" s="352"/>
      <c r="L850" s="352"/>
      <c r="M850" s="352"/>
      <c r="N850" s="352"/>
      <c r="O850" s="352"/>
      <c r="P850" s="352"/>
      <c r="Q850" s="352"/>
      <c r="R850" s="352"/>
      <c r="S850" s="352"/>
      <c r="T850" s="352"/>
      <c r="U850" s="352"/>
      <c r="V850" s="352"/>
      <c r="W850" s="352"/>
      <c r="X850" s="352"/>
      <c r="Y850" s="352"/>
      <c r="Z850" s="352"/>
      <c r="AA850" s="352"/>
      <c r="AB850" s="352"/>
      <c r="AC850" s="352"/>
      <c r="AD850" s="352"/>
      <c r="AE850" s="352"/>
      <c r="AF850" s="352"/>
      <c r="AG850" s="352"/>
      <c r="AH850" s="352"/>
      <c r="AI850" s="352"/>
      <c r="AJ850" s="352"/>
      <c r="AK850" s="352"/>
      <c r="AL850" s="352"/>
      <c r="AM850" s="352"/>
      <c r="AN850" s="352"/>
      <c r="AO850" s="352"/>
      <c r="AP850" s="352"/>
      <c r="AQ850" s="352"/>
      <c r="AR850" s="352"/>
      <c r="AS850" s="352"/>
      <c r="AT850" s="352"/>
      <c r="AU850" s="352"/>
      <c r="AV850" s="352"/>
      <c r="AW850" s="352"/>
      <c r="AX850" s="352"/>
      <c r="AY850" s="352"/>
      <c r="AZ850" s="352"/>
      <c r="BA850" s="352"/>
      <c r="BB850" s="352"/>
      <c r="BC850" s="352"/>
      <c r="BD850" s="352"/>
      <c r="BE850" s="352"/>
      <c r="BF850" s="352"/>
      <c r="BG850" s="352"/>
    </row>
    <row r="851" spans="1:59" s="14" customFormat="1" ht="9.9499999999999993" customHeight="1"/>
    <row r="852" spans="1:59" s="14" customFormat="1" ht="18.75" customHeight="1">
      <c r="A852" s="119" t="s">
        <v>391</v>
      </c>
      <c r="B852" s="119"/>
      <c r="C852" s="119"/>
      <c r="D852" s="119"/>
      <c r="E852" s="119"/>
      <c r="F852" s="119"/>
      <c r="G852" s="119"/>
      <c r="H852" s="119"/>
      <c r="I852" s="125"/>
      <c r="J852" s="352" t="s">
        <v>295</v>
      </c>
      <c r="K852" s="352"/>
      <c r="L852" s="352"/>
      <c r="M852" s="352"/>
      <c r="N852" s="352"/>
      <c r="O852" s="352"/>
      <c r="P852" s="352"/>
      <c r="Q852" s="352"/>
      <c r="R852" s="352"/>
      <c r="S852" s="352"/>
      <c r="T852" s="352"/>
      <c r="U852" s="352"/>
      <c r="V852" s="352"/>
      <c r="W852" s="352"/>
      <c r="X852" s="352"/>
      <c r="Y852" s="352"/>
      <c r="Z852" s="352"/>
      <c r="AA852" s="352"/>
      <c r="AB852" s="352"/>
      <c r="AC852" s="352"/>
      <c r="AD852" s="352"/>
      <c r="AE852" s="352"/>
      <c r="AF852" s="352"/>
      <c r="AG852" s="352"/>
      <c r="AH852" s="352"/>
      <c r="AI852" s="352"/>
      <c r="AJ852" s="352"/>
      <c r="AK852" s="352"/>
      <c r="AL852" s="352"/>
      <c r="AM852" s="352"/>
      <c r="AN852" s="352"/>
      <c r="AO852" s="352"/>
      <c r="AP852" s="352"/>
      <c r="AQ852" s="352"/>
      <c r="AR852" s="352"/>
      <c r="AS852" s="352"/>
      <c r="AT852" s="352"/>
      <c r="AU852" s="352"/>
      <c r="AV852" s="352"/>
      <c r="AW852" s="352"/>
      <c r="AX852" s="352"/>
      <c r="AY852" s="352"/>
      <c r="AZ852" s="352"/>
      <c r="BA852" s="352"/>
      <c r="BB852" s="352"/>
      <c r="BC852" s="352"/>
      <c r="BD852" s="352"/>
      <c r="BE852" s="352"/>
      <c r="BF852" s="352"/>
      <c r="BG852" s="352"/>
    </row>
    <row r="853" spans="1:59" s="14" customFormat="1" ht="9.9499999999999993" customHeight="1"/>
    <row r="854" spans="1:59" s="14" customFormat="1" ht="18.75" customHeight="1">
      <c r="A854" s="240" t="s">
        <v>392</v>
      </c>
      <c r="B854" s="240"/>
      <c r="C854" s="240"/>
      <c r="D854" s="240"/>
      <c r="E854" s="240"/>
      <c r="F854" s="240"/>
      <c r="G854" s="240"/>
      <c r="H854" s="240"/>
      <c r="I854" s="240"/>
      <c r="J854" s="352" t="s">
        <v>297</v>
      </c>
      <c r="K854" s="352"/>
      <c r="L854" s="352"/>
      <c r="M854" s="352"/>
      <c r="N854" s="352"/>
      <c r="O854" s="352"/>
      <c r="P854" s="352"/>
      <c r="Q854" s="352"/>
      <c r="R854" s="352"/>
      <c r="S854" s="352"/>
      <c r="T854" s="352"/>
      <c r="U854" s="352"/>
      <c r="V854" s="352"/>
      <c r="W854" s="352"/>
      <c r="X854" s="352"/>
      <c r="Y854" s="352"/>
      <c r="Z854" s="352"/>
      <c r="AA854" s="352"/>
      <c r="AB854" s="352"/>
      <c r="AC854" s="352"/>
      <c r="AD854" s="352"/>
      <c r="AE854" s="352"/>
      <c r="AF854" s="352"/>
      <c r="AG854" s="352"/>
      <c r="AH854" s="352"/>
      <c r="AI854" s="352"/>
      <c r="AJ854" s="352"/>
      <c r="AK854" s="352"/>
      <c r="AL854" s="352"/>
      <c r="AM854" s="352"/>
      <c r="AN854" s="352"/>
      <c r="AO854" s="352"/>
      <c r="AP854" s="352"/>
      <c r="AQ854" s="352"/>
      <c r="AR854" s="352"/>
      <c r="AS854" s="352"/>
      <c r="AT854" s="352"/>
      <c r="AU854" s="352"/>
      <c r="AV854" s="352"/>
      <c r="AW854" s="352"/>
      <c r="AX854" s="352"/>
      <c r="AY854" s="352"/>
      <c r="AZ854" s="352"/>
      <c r="BA854" s="352"/>
      <c r="BB854" s="352"/>
      <c r="BC854" s="352"/>
      <c r="BD854" s="352"/>
      <c r="BE854" s="352"/>
      <c r="BF854" s="352"/>
      <c r="BG854" s="352"/>
    </row>
    <row r="855" spans="1:59" s="14" customFormat="1" ht="9.9499999999999993" customHeight="1"/>
    <row r="856" spans="1:59" s="14" customFormat="1" ht="18.75" customHeight="1">
      <c r="A856" s="240" t="s">
        <v>293</v>
      </c>
      <c r="B856" s="240"/>
      <c r="C856" s="240"/>
      <c r="D856" s="240"/>
      <c r="E856" s="240"/>
      <c r="F856" s="240"/>
      <c r="G856" s="240"/>
      <c r="H856" s="240"/>
      <c r="I856" s="240"/>
      <c r="J856" s="240"/>
      <c r="K856" s="240"/>
      <c r="L856" s="240"/>
      <c r="M856" s="240"/>
      <c r="N856" s="240"/>
      <c r="O856" s="240"/>
      <c r="P856" s="240"/>
      <c r="Q856" s="240"/>
      <c r="R856" s="240"/>
      <c r="S856" s="240"/>
      <c r="T856" s="240"/>
      <c r="U856" s="240"/>
      <c r="V856" s="240"/>
      <c r="W856" s="240"/>
      <c r="X856" s="240"/>
      <c r="Y856" s="240"/>
      <c r="Z856" s="240"/>
      <c r="AA856" s="240"/>
      <c r="AB856" s="240"/>
      <c r="AC856" s="240"/>
      <c r="AD856" s="240"/>
      <c r="AE856" s="240"/>
      <c r="AF856" s="240"/>
      <c r="AG856" s="240"/>
      <c r="AH856" s="240"/>
      <c r="AI856" s="240"/>
      <c r="AJ856" s="240"/>
      <c r="AK856" s="240"/>
      <c r="AL856" s="240"/>
      <c r="AM856" s="240"/>
      <c r="AN856" s="240"/>
      <c r="AO856" s="240"/>
      <c r="AP856" s="240"/>
      <c r="AQ856" s="240"/>
      <c r="AR856" s="240"/>
      <c r="AS856" s="240"/>
      <c r="AT856" s="240"/>
      <c r="AU856" s="240"/>
      <c r="AV856" s="240"/>
      <c r="AW856" s="240"/>
      <c r="AX856" s="240"/>
      <c r="AY856" s="240"/>
      <c r="AZ856" s="240"/>
      <c r="BA856" s="240"/>
      <c r="BB856" s="240"/>
      <c r="BC856" s="240"/>
      <c r="BD856" s="240"/>
      <c r="BE856" s="240"/>
      <c r="BF856" s="240"/>
      <c r="BG856" s="240"/>
    </row>
    <row r="857" spans="1:59" s="14" customFormat="1" ht="8.1" customHeight="1"/>
    <row r="858" spans="1:59" s="14" customFormat="1" ht="34.5" customHeight="1">
      <c r="A858" s="419" t="s">
        <v>330</v>
      </c>
      <c r="B858" s="420"/>
      <c r="C858" s="420"/>
      <c r="D858" s="420"/>
      <c r="E858" s="420"/>
      <c r="F858" s="420"/>
      <c r="G858" s="420"/>
      <c r="H858" s="420"/>
      <c r="I858" s="420"/>
      <c r="J858" s="420"/>
      <c r="K858" s="420"/>
      <c r="L858" s="420"/>
      <c r="M858" s="420"/>
      <c r="N858" s="420"/>
      <c r="O858" s="420"/>
      <c r="P858" s="420"/>
      <c r="Q858" s="420"/>
      <c r="R858" s="420"/>
      <c r="S858" s="420"/>
      <c r="T858" s="420"/>
      <c r="U858" s="420"/>
      <c r="V858" s="420"/>
      <c r="W858" s="420"/>
      <c r="X858" s="420"/>
      <c r="Y858" s="420"/>
      <c r="Z858" s="420"/>
      <c r="AA858" s="420"/>
      <c r="AB858" s="420"/>
      <c r="AC858" s="420"/>
      <c r="AD858" s="420"/>
      <c r="AE858" s="420"/>
      <c r="AF858" s="420"/>
      <c r="AG858" s="420"/>
      <c r="AH858" s="420"/>
      <c r="AI858" s="420"/>
      <c r="AJ858" s="420"/>
      <c r="AK858" s="421">
        <f>$AX$781</f>
        <v>2019</v>
      </c>
      <c r="AL858" s="421"/>
      <c r="AM858" s="421"/>
      <c r="AN858" s="421"/>
      <c r="AO858" s="83"/>
      <c r="AP858" s="83"/>
      <c r="AQ858" s="83"/>
      <c r="AR858" s="83"/>
      <c r="AS858" s="83"/>
      <c r="AT858" s="83"/>
      <c r="AU858" s="83"/>
      <c r="AV858" s="83"/>
      <c r="AW858" s="83"/>
      <c r="AX858" s="83"/>
      <c r="AY858" s="83"/>
      <c r="AZ858" s="83"/>
      <c r="BA858" s="83"/>
      <c r="BB858" s="83"/>
      <c r="BC858" s="83"/>
      <c r="BD858" s="83"/>
      <c r="BE858" s="83"/>
      <c r="BF858" s="83"/>
      <c r="BG858" s="84"/>
    </row>
    <row r="859" spans="1:59" s="14" customFormat="1" ht="32.25" customHeight="1"/>
    <row r="860" spans="1:59" s="14" customFormat="1" ht="17.25" customHeight="1">
      <c r="A860" s="26" t="s">
        <v>326</v>
      </c>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c r="AQ860" s="26"/>
      <c r="AR860" s="26"/>
      <c r="AS860" s="26"/>
      <c r="AT860" s="26"/>
      <c r="AU860" s="26"/>
      <c r="AV860" s="26"/>
      <c r="AW860" s="26"/>
      <c r="AX860" s="413">
        <f>$AX$781</f>
        <v>2019</v>
      </c>
      <c r="AY860" s="413"/>
      <c r="AZ860" s="413"/>
      <c r="BA860" s="413"/>
      <c r="BB860" s="413"/>
      <c r="BC860" s="26"/>
      <c r="BD860" s="26"/>
      <c r="BE860" s="26"/>
      <c r="BF860" s="26"/>
      <c r="BG860" s="26"/>
    </row>
    <row r="861" spans="1:59" s="14" customFormat="1" ht="15" customHeight="1"/>
    <row r="862" spans="1:59" s="14" customFormat="1" ht="18.75" customHeight="1">
      <c r="A862" s="240" t="s">
        <v>294</v>
      </c>
      <c r="B862" s="240"/>
      <c r="C862" s="240"/>
      <c r="D862" s="240"/>
      <c r="E862" s="240"/>
      <c r="F862" s="240"/>
      <c r="G862" s="240"/>
      <c r="H862" s="240"/>
      <c r="I862" s="240"/>
      <c r="J862" s="240"/>
      <c r="K862" s="240"/>
      <c r="L862" s="240"/>
      <c r="M862" s="240"/>
      <c r="N862" s="240"/>
      <c r="O862" s="240"/>
      <c r="P862" s="240"/>
      <c r="Q862" s="240"/>
      <c r="R862" s="240"/>
      <c r="S862" s="240"/>
      <c r="T862" s="240"/>
      <c r="U862" s="240"/>
      <c r="V862" s="240"/>
      <c r="W862" s="240"/>
      <c r="X862" s="240"/>
      <c r="Y862" s="240"/>
      <c r="Z862" s="240"/>
      <c r="AA862" s="240"/>
      <c r="AB862" s="240"/>
      <c r="AC862" s="240"/>
      <c r="AD862" s="240"/>
      <c r="AE862" s="240"/>
      <c r="AF862" s="240"/>
      <c r="AG862" s="240"/>
      <c r="AH862" s="240"/>
      <c r="AI862" s="240"/>
      <c r="AJ862" s="240"/>
      <c r="AK862" s="240"/>
      <c r="AL862" s="240"/>
      <c r="AM862" s="240"/>
      <c r="AN862" s="240"/>
      <c r="AO862" s="240"/>
      <c r="AP862" s="240"/>
      <c r="AQ862" s="240"/>
      <c r="AR862" s="240"/>
      <c r="AS862" s="240"/>
      <c r="AT862" s="240"/>
      <c r="AU862" s="240"/>
      <c r="AV862" s="240"/>
      <c r="AW862" s="240"/>
      <c r="AX862" s="240"/>
      <c r="AY862" s="240"/>
      <c r="AZ862" s="240"/>
      <c r="BA862" s="240"/>
      <c r="BB862" s="240"/>
      <c r="BC862" s="240"/>
      <c r="BD862" s="240"/>
      <c r="BE862" s="240"/>
      <c r="BF862" s="240"/>
      <c r="BG862" s="240"/>
    </row>
    <row r="863" spans="1:59" s="14" customFormat="1" ht="9.9499999999999993" customHeight="1"/>
    <row r="864" spans="1:59" s="14" customFormat="1" ht="36.75" customHeight="1">
      <c r="A864" s="397" t="s">
        <v>298</v>
      </c>
      <c r="B864" s="397"/>
      <c r="C864" s="397"/>
      <c r="D864" s="397"/>
      <c r="E864" s="397"/>
      <c r="F864" s="397"/>
      <c r="G864" s="409" t="s">
        <v>253</v>
      </c>
      <c r="H864" s="409"/>
      <c r="I864" s="409"/>
      <c r="J864" s="409"/>
      <c r="K864" s="409"/>
      <c r="L864" s="399" t="s">
        <v>308</v>
      </c>
      <c r="M864" s="399"/>
      <c r="N864" s="399"/>
      <c r="O864" s="399"/>
      <c r="P864" s="399"/>
      <c r="Q864" s="399"/>
      <c r="R864" s="399"/>
      <c r="S864" s="399"/>
      <c r="T864" s="399"/>
      <c r="U864" s="399"/>
      <c r="V864" s="399"/>
      <c r="W864" s="399"/>
      <c r="X864" s="399"/>
      <c r="Y864" s="399"/>
      <c r="Z864" s="399"/>
      <c r="AA864" s="399"/>
      <c r="AB864" s="399"/>
      <c r="AC864" s="399"/>
      <c r="AD864" s="399"/>
      <c r="AE864" s="399"/>
      <c r="AF864" s="399"/>
      <c r="AG864" s="399"/>
      <c r="AH864" s="399"/>
      <c r="AI864" s="399"/>
      <c r="AJ864" s="399"/>
      <c r="AK864" s="399"/>
      <c r="AL864" s="399"/>
      <c r="AM864" s="399"/>
      <c r="AN864" s="399"/>
      <c r="AO864" s="399"/>
      <c r="AP864" s="399"/>
      <c r="AQ864" s="399"/>
      <c r="AR864" s="399"/>
      <c r="AS864" s="399"/>
      <c r="AT864" s="399"/>
      <c r="AU864" s="399"/>
      <c r="AV864" s="399"/>
      <c r="AW864" s="399"/>
      <c r="AX864" s="399"/>
      <c r="AY864" s="399"/>
      <c r="AZ864" s="399"/>
      <c r="BA864" s="399"/>
      <c r="BB864" s="399"/>
      <c r="BC864" s="399"/>
      <c r="BD864" s="399"/>
      <c r="BE864" s="399"/>
      <c r="BF864" s="399"/>
      <c r="BG864" s="399"/>
    </row>
    <row r="865" spans="1:59" s="14" customFormat="1" ht="9" customHeight="1"/>
    <row r="866" spans="1:59" s="14" customFormat="1" ht="51" customHeight="1">
      <c r="A866" s="240"/>
      <c r="B866" s="240"/>
      <c r="C866" s="240"/>
      <c r="D866" s="240"/>
      <c r="E866" s="240"/>
      <c r="F866" s="240"/>
      <c r="G866" s="409" t="s">
        <v>252</v>
      </c>
      <c r="H866" s="409"/>
      <c r="I866" s="409"/>
      <c r="J866" s="409"/>
      <c r="K866" s="409"/>
      <c r="L866" s="406" t="s">
        <v>309</v>
      </c>
      <c r="M866" s="423"/>
      <c r="N866" s="423"/>
      <c r="O866" s="423"/>
      <c r="P866" s="423"/>
      <c r="Q866" s="423"/>
      <c r="R866" s="423"/>
      <c r="S866" s="423"/>
      <c r="T866" s="423"/>
      <c r="U866" s="423"/>
      <c r="V866" s="423"/>
      <c r="W866" s="423"/>
      <c r="X866" s="423"/>
      <c r="Y866" s="423"/>
      <c r="Z866" s="423"/>
      <c r="AA866" s="423"/>
      <c r="AB866" s="423"/>
      <c r="AC866" s="423"/>
      <c r="AD866" s="423"/>
      <c r="AE866" s="423"/>
      <c r="AF866" s="423"/>
      <c r="AG866" s="423"/>
      <c r="AH866" s="423"/>
      <c r="AI866" s="423"/>
      <c r="AJ866" s="423"/>
      <c r="AK866" s="423"/>
      <c r="AL866" s="423"/>
      <c r="AM866" s="423"/>
      <c r="AN866" s="423"/>
      <c r="AO866" s="423"/>
      <c r="AP866" s="423"/>
      <c r="AQ866" s="423"/>
      <c r="AR866" s="423"/>
      <c r="AS866" s="423"/>
      <c r="AT866" s="423"/>
      <c r="AU866" s="423"/>
      <c r="AV866" s="423"/>
      <c r="AW866" s="423"/>
      <c r="AX866" s="423"/>
      <c r="AY866" s="423"/>
      <c r="AZ866" s="423"/>
      <c r="BA866" s="423"/>
      <c r="BB866" s="423"/>
      <c r="BC866" s="423"/>
      <c r="BD866" s="423"/>
      <c r="BE866" s="423"/>
      <c r="BF866" s="423"/>
      <c r="BG866" s="423"/>
    </row>
    <row r="867" spans="1:59" s="14" customFormat="1" ht="9" customHeight="1"/>
    <row r="868" spans="1:59" s="14" customFormat="1" ht="18.75" customHeight="1">
      <c r="A868" s="240" t="s">
        <v>299</v>
      </c>
      <c r="B868" s="240"/>
      <c r="C868" s="240"/>
      <c r="D868" s="240"/>
      <c r="E868" s="240"/>
      <c r="F868" s="240"/>
      <c r="G868" s="352" t="s">
        <v>300</v>
      </c>
      <c r="H868" s="352"/>
      <c r="I868" s="352"/>
      <c r="J868" s="352"/>
      <c r="K868" s="352"/>
      <c r="L868" s="352"/>
      <c r="M868" s="352"/>
      <c r="N868" s="352"/>
      <c r="O868" s="352"/>
      <c r="P868" s="352"/>
      <c r="Q868" s="352"/>
      <c r="R868" s="352"/>
      <c r="S868" s="352"/>
      <c r="T868" s="352"/>
      <c r="U868" s="352"/>
      <c r="V868" s="352"/>
      <c r="W868" s="352"/>
      <c r="X868" s="352"/>
      <c r="Y868" s="352"/>
      <c r="Z868" s="352"/>
      <c r="AA868" s="352"/>
      <c r="AB868" s="352"/>
      <c r="AC868" s="352"/>
      <c r="AD868" s="352"/>
      <c r="AE868" s="352"/>
      <c r="AF868" s="352"/>
      <c r="AG868" s="352"/>
      <c r="AH868" s="352"/>
      <c r="AI868" s="352"/>
      <c r="AJ868" s="352"/>
      <c r="AK868" s="352"/>
      <c r="AL868" s="352"/>
      <c r="AM868" s="352"/>
      <c r="AN868" s="352"/>
      <c r="AO868" s="352"/>
      <c r="AP868" s="352"/>
      <c r="AQ868" s="352"/>
      <c r="AR868" s="352"/>
      <c r="AS868" s="352"/>
      <c r="AT868" s="352"/>
      <c r="AU868" s="352"/>
      <c r="AV868" s="352"/>
      <c r="AW868" s="352"/>
      <c r="AX868" s="352"/>
      <c r="AY868" s="352"/>
      <c r="AZ868" s="352"/>
      <c r="BA868" s="352"/>
      <c r="BB868" s="352"/>
      <c r="BC868" s="352"/>
      <c r="BD868" s="352"/>
      <c r="BE868" s="352"/>
      <c r="BF868" s="352"/>
      <c r="BG868" s="352"/>
    </row>
    <row r="869" spans="1:59" s="14" customFormat="1" ht="9" customHeight="1"/>
    <row r="870" spans="1:59" s="14" customFormat="1" ht="18.75" customHeight="1">
      <c r="A870" s="240" t="s">
        <v>301</v>
      </c>
      <c r="B870" s="240"/>
      <c r="C870" s="240"/>
      <c r="D870" s="240"/>
      <c r="E870" s="240"/>
      <c r="F870" s="240"/>
      <c r="G870" s="352" t="s">
        <v>302</v>
      </c>
      <c r="H870" s="352"/>
      <c r="I870" s="352"/>
      <c r="J870" s="352"/>
      <c r="K870" s="352"/>
      <c r="L870" s="352"/>
      <c r="M870" s="352"/>
      <c r="N870" s="352"/>
      <c r="O870" s="352"/>
      <c r="P870" s="352"/>
      <c r="Q870" s="352"/>
      <c r="R870" s="352"/>
      <c r="S870" s="352"/>
      <c r="T870" s="352"/>
      <c r="U870" s="352"/>
      <c r="V870" s="352"/>
      <c r="W870" s="352"/>
      <c r="X870" s="352"/>
      <c r="Y870" s="352"/>
      <c r="Z870" s="352"/>
      <c r="AA870" s="352"/>
      <c r="AB870" s="352"/>
      <c r="AC870" s="352"/>
      <c r="AD870" s="352"/>
      <c r="AE870" s="352"/>
      <c r="AF870" s="352"/>
      <c r="AG870" s="352"/>
      <c r="AH870" s="352"/>
      <c r="AI870" s="352"/>
      <c r="AJ870" s="352"/>
      <c r="AK870" s="352"/>
      <c r="AL870" s="352"/>
      <c r="AM870" s="352"/>
      <c r="AN870" s="352"/>
      <c r="AO870" s="352"/>
      <c r="AP870" s="352"/>
      <c r="AQ870" s="352"/>
      <c r="AR870" s="352"/>
      <c r="AS870" s="352"/>
      <c r="AT870" s="352"/>
      <c r="AU870" s="352"/>
      <c r="AV870" s="352"/>
      <c r="AW870" s="352"/>
      <c r="AX870" s="352"/>
      <c r="AY870" s="352"/>
      <c r="AZ870" s="352"/>
      <c r="BA870" s="352"/>
      <c r="BB870" s="352"/>
      <c r="BC870" s="352"/>
      <c r="BD870" s="352"/>
      <c r="BE870" s="352"/>
      <c r="BF870" s="352"/>
      <c r="BG870" s="352"/>
    </row>
    <row r="871" spans="1:59" s="14" customFormat="1" ht="9.9499999999999993" customHeight="1"/>
    <row r="872" spans="1:59" s="14" customFormat="1" ht="18.75" customHeight="1">
      <c r="A872" s="240" t="s">
        <v>303</v>
      </c>
      <c r="B872" s="240"/>
      <c r="C872" s="240"/>
      <c r="D872" s="240"/>
      <c r="E872" s="240"/>
      <c r="F872" s="240"/>
      <c r="G872" s="352" t="s">
        <v>304</v>
      </c>
      <c r="H872" s="352"/>
      <c r="I872" s="352"/>
      <c r="J872" s="352"/>
      <c r="K872" s="352"/>
      <c r="L872" s="352"/>
      <c r="M872" s="352"/>
      <c r="N872" s="352"/>
      <c r="O872" s="352"/>
      <c r="P872" s="352"/>
      <c r="Q872" s="352"/>
      <c r="R872" s="352"/>
      <c r="S872" s="352"/>
      <c r="T872" s="352"/>
      <c r="U872" s="352"/>
      <c r="V872" s="352"/>
      <c r="W872" s="352"/>
      <c r="X872" s="352"/>
      <c r="Y872" s="352"/>
      <c r="Z872" s="352"/>
      <c r="AA872" s="352"/>
      <c r="AB872" s="352"/>
      <c r="AC872" s="352"/>
      <c r="AD872" s="352"/>
      <c r="AE872" s="352"/>
      <c r="AF872" s="352"/>
      <c r="AG872" s="352"/>
      <c r="AH872" s="352"/>
      <c r="AI872" s="352"/>
      <c r="AJ872" s="352"/>
      <c r="AK872" s="352"/>
      <c r="AL872" s="352"/>
      <c r="AM872" s="352"/>
      <c r="AN872" s="352"/>
      <c r="AO872" s="352"/>
      <c r="AP872" s="352"/>
      <c r="AQ872" s="352"/>
      <c r="AR872" s="352"/>
      <c r="AS872" s="352"/>
      <c r="AT872" s="352"/>
      <c r="AU872" s="352"/>
      <c r="AV872" s="352"/>
      <c r="AW872" s="352"/>
      <c r="AX872" s="352"/>
      <c r="AY872" s="352"/>
      <c r="AZ872" s="352"/>
      <c r="BA872" s="352"/>
      <c r="BB872" s="352"/>
      <c r="BC872" s="352"/>
      <c r="BD872" s="352"/>
      <c r="BE872" s="352"/>
      <c r="BF872" s="352"/>
      <c r="BG872" s="352"/>
    </row>
    <row r="873" spans="1:59" s="14" customFormat="1" ht="9.9499999999999993" customHeight="1"/>
    <row r="874" spans="1:59" s="14" customFormat="1" ht="31.5" customHeight="1">
      <c r="A874" s="397" t="s">
        <v>305</v>
      </c>
      <c r="B874" s="397"/>
      <c r="C874" s="397"/>
      <c r="D874" s="397"/>
      <c r="E874" s="397"/>
      <c r="F874" s="397"/>
      <c r="G874" s="398" t="s">
        <v>473</v>
      </c>
      <c r="H874" s="399"/>
      <c r="I874" s="399"/>
      <c r="J874" s="399"/>
      <c r="K874" s="399"/>
      <c r="L874" s="399"/>
      <c r="M874" s="399"/>
      <c r="N874" s="399"/>
      <c r="O874" s="399"/>
      <c r="P874" s="399"/>
      <c r="Q874" s="399"/>
      <c r="R874" s="399"/>
      <c r="S874" s="399"/>
      <c r="T874" s="399"/>
      <c r="U874" s="399"/>
      <c r="V874" s="399"/>
      <c r="W874" s="399"/>
      <c r="X874" s="399"/>
      <c r="Y874" s="399"/>
      <c r="Z874" s="399"/>
      <c r="AA874" s="399"/>
      <c r="AB874" s="399"/>
      <c r="AC874" s="399"/>
      <c r="AD874" s="399"/>
      <c r="AE874" s="399"/>
      <c r="AF874" s="399"/>
      <c r="AG874" s="399"/>
      <c r="AH874" s="399"/>
      <c r="AI874" s="399"/>
      <c r="AJ874" s="399"/>
      <c r="AK874" s="399"/>
      <c r="AL874" s="399"/>
      <c r="AM874" s="399"/>
      <c r="AN874" s="399"/>
      <c r="AO874" s="399"/>
      <c r="AP874" s="399"/>
      <c r="AQ874" s="399"/>
      <c r="AR874" s="399"/>
      <c r="AS874" s="399"/>
      <c r="AT874" s="399"/>
      <c r="AU874" s="399"/>
      <c r="AV874" s="399"/>
      <c r="AW874" s="399"/>
      <c r="AX874" s="399"/>
      <c r="AY874" s="399"/>
      <c r="AZ874" s="399"/>
      <c r="BA874" s="399"/>
      <c r="BB874" s="399"/>
      <c r="BC874" s="399"/>
      <c r="BD874" s="399"/>
      <c r="BE874" s="399"/>
      <c r="BF874" s="399"/>
      <c r="BG874" s="399"/>
    </row>
    <row r="875" spans="1:59" s="14" customFormat="1" ht="5.25" customHeight="1">
      <c r="A875" s="119"/>
      <c r="B875" s="119"/>
      <c r="C875" s="119"/>
      <c r="D875" s="119"/>
      <c r="E875" s="119"/>
      <c r="F875" s="119"/>
      <c r="G875" s="136"/>
      <c r="H875" s="136"/>
      <c r="I875" s="136"/>
      <c r="J875" s="136"/>
      <c r="K875" s="136"/>
      <c r="L875" s="136"/>
      <c r="M875" s="136"/>
      <c r="N875" s="136"/>
      <c r="O875" s="136"/>
      <c r="P875" s="136"/>
      <c r="Q875" s="136"/>
      <c r="R875" s="136"/>
      <c r="S875" s="136"/>
      <c r="T875" s="136"/>
      <c r="U875" s="136"/>
      <c r="V875" s="136"/>
      <c r="W875" s="136"/>
      <c r="X875" s="136"/>
      <c r="Y875" s="136"/>
      <c r="Z875" s="136"/>
      <c r="AA875" s="136"/>
      <c r="AB875" s="136"/>
      <c r="AC875" s="136"/>
      <c r="AD875" s="136"/>
      <c r="AE875" s="136"/>
      <c r="AF875" s="136"/>
      <c r="AG875" s="136"/>
      <c r="AH875" s="136"/>
      <c r="AI875" s="136"/>
      <c r="AJ875" s="136"/>
      <c r="AK875" s="136"/>
      <c r="AL875" s="136"/>
      <c r="AM875" s="136"/>
      <c r="AN875" s="136"/>
      <c r="AO875" s="136"/>
      <c r="AP875" s="136"/>
      <c r="AQ875" s="136"/>
      <c r="AR875" s="136"/>
      <c r="AS875" s="136"/>
      <c r="AT875" s="136"/>
      <c r="AU875" s="136"/>
      <c r="AV875" s="136"/>
      <c r="AW875" s="136"/>
      <c r="AX875" s="136"/>
      <c r="AY875" s="136"/>
      <c r="AZ875" s="136"/>
      <c r="BA875" s="136"/>
      <c r="BB875" s="136"/>
      <c r="BC875" s="136"/>
      <c r="BD875" s="136"/>
      <c r="BE875" s="136"/>
      <c r="BF875" s="136"/>
      <c r="BG875" s="136"/>
    </row>
    <row r="876" spans="1:59" s="14" customFormat="1" ht="35.25" customHeight="1">
      <c r="A876" s="240"/>
      <c r="B876" s="240"/>
      <c r="C876" s="240"/>
      <c r="D876" s="240"/>
      <c r="E876" s="240"/>
      <c r="F876" s="240"/>
      <c r="G876" s="409" t="s">
        <v>265</v>
      </c>
      <c r="H876" s="409"/>
      <c r="I876" s="409"/>
      <c r="J876" s="409"/>
      <c r="K876" s="409"/>
      <c r="L876" s="399" t="s">
        <v>310</v>
      </c>
      <c r="M876" s="397"/>
      <c r="N876" s="397"/>
      <c r="O876" s="397"/>
      <c r="P876" s="397"/>
      <c r="Q876" s="397"/>
      <c r="R876" s="397"/>
      <c r="S876" s="397"/>
      <c r="T876" s="397"/>
      <c r="U876" s="397"/>
      <c r="V876" s="397"/>
      <c r="W876" s="397"/>
      <c r="X876" s="397"/>
      <c r="Y876" s="397"/>
      <c r="Z876" s="397"/>
      <c r="AA876" s="397"/>
      <c r="AB876" s="397"/>
      <c r="AC876" s="397"/>
      <c r="AD876" s="397"/>
      <c r="AE876" s="397"/>
      <c r="AF876" s="397"/>
      <c r="AG876" s="397"/>
      <c r="AH876" s="397"/>
      <c r="AI876" s="397"/>
      <c r="AJ876" s="397"/>
      <c r="AK876" s="397"/>
      <c r="AL876" s="397"/>
      <c r="AM876" s="397"/>
      <c r="AN876" s="397"/>
      <c r="AO876" s="397"/>
      <c r="AP876" s="397"/>
      <c r="AQ876" s="397"/>
      <c r="AR876" s="397"/>
      <c r="AS876" s="397"/>
      <c r="AT876" s="397"/>
      <c r="AU876" s="397"/>
      <c r="AV876" s="397"/>
      <c r="AW876" s="397"/>
      <c r="AX876" s="397"/>
      <c r="AY876" s="397"/>
      <c r="AZ876" s="397"/>
      <c r="BA876" s="397"/>
      <c r="BB876" s="397"/>
      <c r="BC876" s="397"/>
      <c r="BD876" s="397"/>
      <c r="BE876" s="397"/>
      <c r="BF876" s="397"/>
      <c r="BG876" s="397"/>
    </row>
    <row r="877" spans="1:59" s="14" customFormat="1" ht="9.9499999999999993" customHeight="1"/>
    <row r="878" spans="1:59" s="14" customFormat="1" ht="17.25" customHeight="1">
      <c r="A878" s="240"/>
      <c r="B878" s="240"/>
      <c r="C878" s="240"/>
      <c r="D878" s="240"/>
      <c r="E878" s="240"/>
      <c r="F878" s="240"/>
      <c r="G878" s="418" t="s">
        <v>252</v>
      </c>
      <c r="H878" s="418"/>
      <c r="I878" s="418"/>
      <c r="J878" s="418"/>
      <c r="K878" s="418"/>
      <c r="L878" s="240" t="s">
        <v>311</v>
      </c>
      <c r="M878" s="240"/>
      <c r="N878" s="240"/>
      <c r="O878" s="240"/>
      <c r="P878" s="240"/>
      <c r="Q878" s="240"/>
      <c r="R878" s="240"/>
      <c r="S878" s="240"/>
      <c r="T878" s="240"/>
      <c r="U878" s="240"/>
      <c r="V878" s="240"/>
      <c r="W878" s="240"/>
      <c r="X878" s="240"/>
      <c r="Y878" s="240"/>
      <c r="Z878" s="240"/>
      <c r="AA878" s="240"/>
      <c r="AB878" s="240"/>
      <c r="AC878" s="240"/>
      <c r="AD878" s="240"/>
      <c r="AE878" s="240"/>
      <c r="AF878" s="240"/>
      <c r="AG878" s="240"/>
      <c r="AH878" s="240"/>
      <c r="AI878" s="240"/>
      <c r="AJ878" s="240"/>
      <c r="AK878" s="240"/>
      <c r="AL878" s="240"/>
      <c r="AM878" s="240"/>
      <c r="AN878" s="240"/>
      <c r="AO878" s="240"/>
      <c r="AP878" s="240"/>
      <c r="AQ878" s="240"/>
      <c r="AR878" s="240"/>
      <c r="AS878" s="240"/>
      <c r="AT878" s="240"/>
      <c r="AU878" s="240"/>
      <c r="AV878" s="240"/>
      <c r="AW878" s="240"/>
      <c r="AX878" s="240"/>
      <c r="AY878" s="240"/>
      <c r="AZ878" s="240"/>
      <c r="BA878" s="240"/>
      <c r="BB878" s="240"/>
      <c r="BC878" s="240"/>
      <c r="BD878" s="240"/>
      <c r="BE878" s="240"/>
      <c r="BF878" s="240"/>
      <c r="BG878" s="240"/>
    </row>
    <row r="879" spans="1:59" s="14" customFormat="1" ht="9.9499999999999993" customHeight="1"/>
    <row r="880" spans="1:59" s="14" customFormat="1" ht="18.75" customHeight="1">
      <c r="A880" s="240" t="s">
        <v>306</v>
      </c>
      <c r="B880" s="240"/>
      <c r="C880" s="240"/>
      <c r="D880" s="240"/>
      <c r="E880" s="240"/>
      <c r="F880" s="240"/>
      <c r="G880" s="352" t="s">
        <v>307</v>
      </c>
      <c r="H880" s="352"/>
      <c r="I880" s="352"/>
      <c r="J880" s="352"/>
      <c r="K880" s="352"/>
      <c r="L880" s="352"/>
      <c r="M880" s="352"/>
      <c r="N880" s="352"/>
      <c r="O880" s="352"/>
      <c r="P880" s="352"/>
      <c r="Q880" s="352"/>
      <c r="R880" s="352"/>
      <c r="S880" s="352"/>
      <c r="T880" s="352"/>
      <c r="U880" s="352"/>
      <c r="V880" s="352"/>
      <c r="W880" s="352"/>
      <c r="X880" s="352"/>
      <c r="Y880" s="352"/>
      <c r="Z880" s="352"/>
      <c r="AA880" s="352"/>
      <c r="AB880" s="352"/>
      <c r="AC880" s="352"/>
      <c r="AD880" s="352"/>
      <c r="AE880" s="352"/>
      <c r="AF880" s="352"/>
      <c r="AG880" s="352"/>
      <c r="AH880" s="352"/>
      <c r="AI880" s="352"/>
      <c r="AJ880" s="352"/>
      <c r="AK880" s="352"/>
      <c r="AL880" s="352"/>
      <c r="AM880" s="352"/>
      <c r="AN880" s="352"/>
      <c r="AO880" s="352"/>
      <c r="AP880" s="352"/>
      <c r="AQ880" s="352"/>
      <c r="AR880" s="352"/>
      <c r="AS880" s="352"/>
      <c r="AT880" s="352"/>
      <c r="AU880" s="352"/>
      <c r="AV880" s="352"/>
      <c r="AW880" s="352"/>
      <c r="AX880" s="352"/>
      <c r="AY880" s="352"/>
      <c r="AZ880" s="352"/>
      <c r="BA880" s="352"/>
      <c r="BB880" s="352"/>
      <c r="BC880" s="352"/>
      <c r="BD880" s="352"/>
      <c r="BE880" s="352"/>
      <c r="BF880" s="352"/>
      <c r="BG880" s="352"/>
    </row>
    <row r="881" spans="1:59" s="14" customFormat="1" ht="9.9499999999999993" customHeight="1"/>
    <row r="882" spans="1:59" s="14" customFormat="1" ht="31.5" customHeight="1">
      <c r="A882" s="397" t="s">
        <v>312</v>
      </c>
      <c r="B882" s="397"/>
      <c r="C882" s="397"/>
      <c r="D882" s="397"/>
      <c r="E882" s="397"/>
      <c r="F882" s="397"/>
      <c r="G882" s="398" t="s">
        <v>474</v>
      </c>
      <c r="H882" s="399"/>
      <c r="I882" s="399"/>
      <c r="J882" s="399"/>
      <c r="K882" s="399"/>
      <c r="L882" s="399"/>
      <c r="M882" s="399"/>
      <c r="N882" s="399"/>
      <c r="O882" s="399"/>
      <c r="P882" s="399"/>
      <c r="Q882" s="399"/>
      <c r="R882" s="399"/>
      <c r="S882" s="399"/>
      <c r="T882" s="399"/>
      <c r="U882" s="399"/>
      <c r="V882" s="399"/>
      <c r="W882" s="399"/>
      <c r="X882" s="399"/>
      <c r="Y882" s="399"/>
      <c r="Z882" s="399"/>
      <c r="AA882" s="399"/>
      <c r="AB882" s="399"/>
      <c r="AC882" s="399"/>
      <c r="AD882" s="399"/>
      <c r="AE882" s="399"/>
      <c r="AF882" s="399"/>
      <c r="AG882" s="399"/>
      <c r="AH882" s="399"/>
      <c r="AI882" s="399"/>
      <c r="AJ882" s="399"/>
      <c r="AK882" s="399"/>
      <c r="AL882" s="399"/>
      <c r="AM882" s="399"/>
      <c r="AN882" s="399"/>
      <c r="AO882" s="399"/>
      <c r="AP882" s="399"/>
      <c r="AQ882" s="399"/>
      <c r="AR882" s="399"/>
      <c r="AS882" s="399"/>
      <c r="AT882" s="399"/>
      <c r="AU882" s="399"/>
      <c r="AV882" s="399"/>
      <c r="AW882" s="399"/>
      <c r="AX882" s="399"/>
      <c r="AY882" s="399"/>
      <c r="AZ882" s="399"/>
      <c r="BA882" s="399"/>
      <c r="BB882" s="399"/>
      <c r="BC882" s="399"/>
      <c r="BD882" s="399"/>
      <c r="BE882" s="399"/>
      <c r="BF882" s="399"/>
      <c r="BG882" s="399"/>
    </row>
    <row r="883" spans="1:59" s="14" customFormat="1" ht="5.25" customHeight="1">
      <c r="A883" s="119"/>
      <c r="B883" s="119"/>
      <c r="C883" s="119"/>
      <c r="D883" s="119"/>
      <c r="E883" s="119"/>
      <c r="F883" s="119"/>
      <c r="G883" s="136"/>
      <c r="H883" s="136"/>
      <c r="I883" s="136"/>
      <c r="J883" s="136"/>
      <c r="K883" s="136"/>
      <c r="L883" s="136"/>
      <c r="M883" s="136"/>
      <c r="N883" s="136"/>
      <c r="O883" s="136"/>
      <c r="P883" s="136"/>
      <c r="Q883" s="136"/>
      <c r="R883" s="136"/>
      <c r="S883" s="136"/>
      <c r="T883" s="136"/>
      <c r="U883" s="136"/>
      <c r="V883" s="136"/>
      <c r="W883" s="136"/>
      <c r="X883" s="136"/>
      <c r="Y883" s="136"/>
      <c r="Z883" s="136"/>
      <c r="AA883" s="136"/>
      <c r="AB883" s="136"/>
      <c r="AC883" s="136"/>
      <c r="AD883" s="136"/>
      <c r="AE883" s="136"/>
      <c r="AF883" s="136"/>
      <c r="AG883" s="136"/>
      <c r="AH883" s="136"/>
      <c r="AI883" s="136"/>
      <c r="AJ883" s="136"/>
      <c r="AK883" s="136"/>
      <c r="AL883" s="136"/>
      <c r="AM883" s="136"/>
      <c r="AN883" s="136"/>
      <c r="AO883" s="136"/>
      <c r="AP883" s="136"/>
      <c r="AQ883" s="136"/>
      <c r="AR883" s="136"/>
      <c r="AS883" s="136"/>
      <c r="AT883" s="136"/>
      <c r="AU883" s="136"/>
      <c r="AV883" s="136"/>
      <c r="AW883" s="136"/>
      <c r="AX883" s="136"/>
      <c r="AY883" s="136"/>
      <c r="AZ883" s="136"/>
      <c r="BA883" s="136"/>
      <c r="BB883" s="136"/>
      <c r="BC883" s="136"/>
      <c r="BD883" s="136"/>
      <c r="BE883" s="136"/>
      <c r="BF883" s="136"/>
      <c r="BG883" s="136"/>
    </row>
    <row r="884" spans="1:59" s="14" customFormat="1" ht="16.5" customHeight="1">
      <c r="A884" s="240"/>
      <c r="B884" s="240"/>
      <c r="C884" s="240"/>
      <c r="D884" s="240"/>
      <c r="E884" s="240"/>
      <c r="F884" s="240"/>
      <c r="G884" s="414" t="s">
        <v>265</v>
      </c>
      <c r="H884" s="414"/>
      <c r="I884" s="414"/>
      <c r="J884" s="414"/>
      <c r="K884" s="414"/>
      <c r="L884" s="240" t="s">
        <v>393</v>
      </c>
      <c r="M884" s="240"/>
      <c r="N884" s="240"/>
      <c r="O884" s="240"/>
      <c r="P884" s="240"/>
      <c r="Q884" s="240"/>
      <c r="R884" s="240"/>
      <c r="S884" s="240"/>
      <c r="T884" s="240"/>
      <c r="U884" s="240"/>
      <c r="V884" s="240"/>
      <c r="W884" s="240"/>
      <c r="X884" s="240"/>
      <c r="Y884" s="240"/>
      <c r="Z884" s="240"/>
      <c r="AA884" s="240"/>
      <c r="AB884" s="240"/>
      <c r="AC884" s="240"/>
      <c r="AD884" s="240"/>
      <c r="AE884" s="240"/>
      <c r="AF884" s="240"/>
      <c r="AG884" s="240"/>
      <c r="AH884" s="240"/>
      <c r="AI884" s="240"/>
      <c r="AJ884" s="240"/>
      <c r="AK884" s="240"/>
      <c r="AL884" s="240"/>
      <c r="AM884" s="240"/>
      <c r="AN884" s="240"/>
      <c r="AO884" s="240"/>
      <c r="AP884" s="240"/>
      <c r="AQ884" s="240"/>
      <c r="AR884" s="240"/>
      <c r="AS884" s="240"/>
      <c r="AT884" s="240"/>
      <c r="AU884" s="240"/>
      <c r="AV884" s="240"/>
      <c r="AW884" s="240"/>
      <c r="AX884" s="240"/>
      <c r="AY884" s="240"/>
      <c r="AZ884" s="240"/>
      <c r="BA884" s="240"/>
      <c r="BB884" s="240"/>
      <c r="BC884" s="240"/>
      <c r="BD884" s="240"/>
      <c r="BE884" s="240"/>
      <c r="BF884" s="240"/>
      <c r="BG884" s="240"/>
    </row>
    <row r="885" spans="1:59" s="14" customFormat="1" ht="15.75" customHeight="1">
      <c r="A885" s="240"/>
      <c r="B885" s="240"/>
      <c r="C885" s="240"/>
      <c r="D885" s="240"/>
      <c r="E885" s="240"/>
      <c r="F885" s="240"/>
      <c r="G885" s="414" t="s">
        <v>278</v>
      </c>
      <c r="H885" s="414"/>
      <c r="I885" s="414"/>
      <c r="J885" s="414"/>
      <c r="K885" s="414"/>
      <c r="L885" s="240" t="s">
        <v>262</v>
      </c>
      <c r="M885" s="240"/>
      <c r="N885" s="240"/>
      <c r="O885" s="240"/>
      <c r="P885" s="240"/>
      <c r="Q885" s="240"/>
      <c r="R885" s="240"/>
      <c r="S885" s="240"/>
      <c r="T885" s="240"/>
      <c r="U885" s="240"/>
      <c r="V885" s="240"/>
      <c r="W885" s="240"/>
      <c r="X885" s="240"/>
      <c r="Y885" s="240"/>
      <c r="Z885" s="240"/>
      <c r="AA885" s="240"/>
      <c r="AB885" s="240"/>
      <c r="AC885" s="240"/>
      <c r="AD885" s="240"/>
      <c r="AE885" s="240"/>
      <c r="AF885" s="240"/>
      <c r="AG885" s="240"/>
      <c r="AH885" s="240"/>
      <c r="AI885" s="240"/>
      <c r="AJ885" s="240"/>
      <c r="AK885" s="240"/>
      <c r="AL885" s="240"/>
      <c r="AM885" s="240"/>
      <c r="AN885" s="240"/>
      <c r="AO885" s="240"/>
      <c r="AP885" s="240"/>
      <c r="AQ885" s="240"/>
      <c r="AR885" s="240"/>
      <c r="AS885" s="240"/>
      <c r="AT885" s="240"/>
      <c r="AU885" s="240"/>
      <c r="AV885" s="240"/>
      <c r="AW885" s="240"/>
      <c r="AX885" s="240"/>
      <c r="AY885" s="240"/>
      <c r="AZ885" s="240"/>
      <c r="BA885" s="240"/>
      <c r="BB885" s="240"/>
      <c r="BC885" s="240"/>
      <c r="BD885" s="240"/>
      <c r="BE885" s="240"/>
      <c r="BF885" s="240"/>
      <c r="BG885" s="240"/>
    </row>
    <row r="886" spans="1:59" s="14" customFormat="1" ht="9.9499999999999993" customHeight="1"/>
    <row r="887" spans="1:59" s="14" customFormat="1" ht="18.75" customHeight="1">
      <c r="A887" s="240" t="s">
        <v>313</v>
      </c>
      <c r="B887" s="240"/>
      <c r="C887" s="240"/>
      <c r="D887" s="240"/>
      <c r="E887" s="240"/>
      <c r="F887" s="240"/>
      <c r="G887" s="352" t="s">
        <v>314</v>
      </c>
      <c r="H887" s="352"/>
      <c r="I887" s="352"/>
      <c r="J887" s="352"/>
      <c r="K887" s="352"/>
      <c r="L887" s="352"/>
      <c r="M887" s="352"/>
      <c r="N887" s="352"/>
      <c r="O887" s="352"/>
      <c r="P887" s="352"/>
      <c r="Q887" s="352"/>
      <c r="R887" s="352"/>
      <c r="S887" s="352"/>
      <c r="T887" s="352"/>
      <c r="U887" s="352"/>
      <c r="V887" s="352"/>
      <c r="W887" s="352"/>
      <c r="X887" s="352"/>
      <c r="Y887" s="352"/>
      <c r="Z887" s="352"/>
      <c r="AA887" s="352"/>
      <c r="AB887" s="352"/>
      <c r="AC887" s="352"/>
      <c r="AD887" s="352"/>
      <c r="AE887" s="352"/>
      <c r="AF887" s="352"/>
      <c r="AG887" s="352"/>
      <c r="AH887" s="352"/>
      <c r="AI887" s="352"/>
      <c r="AJ887" s="352"/>
      <c r="AK887" s="352"/>
      <c r="AL887" s="352"/>
      <c r="AM887" s="352"/>
      <c r="AN887" s="352"/>
      <c r="AO887" s="352"/>
      <c r="AP887" s="352"/>
      <c r="AQ887" s="352"/>
      <c r="AR887" s="352"/>
      <c r="AS887" s="352"/>
      <c r="AT887" s="352"/>
      <c r="AU887" s="352"/>
      <c r="AV887" s="352"/>
      <c r="AW887" s="352"/>
      <c r="AX887" s="352"/>
      <c r="AY887" s="352"/>
      <c r="AZ887" s="352"/>
      <c r="BA887" s="352"/>
      <c r="BB887" s="352"/>
      <c r="BC887" s="352"/>
      <c r="BD887" s="352"/>
      <c r="BE887" s="352"/>
      <c r="BF887" s="352"/>
      <c r="BG887" s="352"/>
    </row>
    <row r="888" spans="1:59" s="14" customFormat="1" ht="9.9499999999999993" customHeight="1"/>
    <row r="889" spans="1:59" s="14" customFormat="1" ht="18.75" customHeight="1">
      <c r="A889" s="240" t="s">
        <v>315</v>
      </c>
      <c r="B889" s="240"/>
      <c r="C889" s="240"/>
      <c r="D889" s="240"/>
      <c r="E889" s="240"/>
      <c r="F889" s="240"/>
      <c r="G889" s="414" t="s">
        <v>278</v>
      </c>
      <c r="H889" s="414"/>
      <c r="I889" s="414"/>
      <c r="J889" s="414"/>
      <c r="K889" s="414"/>
      <c r="L889" s="352" t="s">
        <v>316</v>
      </c>
      <c r="M889" s="352"/>
      <c r="N889" s="352"/>
      <c r="O889" s="352"/>
      <c r="P889" s="352"/>
      <c r="Q889" s="352"/>
      <c r="R889" s="352"/>
      <c r="S889" s="352"/>
      <c r="T889" s="352"/>
      <c r="U889" s="352"/>
      <c r="V889" s="352"/>
      <c r="W889" s="352"/>
      <c r="X889" s="352"/>
      <c r="Y889" s="352"/>
      <c r="Z889" s="352"/>
      <c r="AA889" s="352"/>
      <c r="AB889" s="352"/>
      <c r="AC889" s="352"/>
      <c r="AD889" s="352"/>
      <c r="AE889" s="352"/>
      <c r="AF889" s="352"/>
      <c r="AG889" s="352"/>
      <c r="AH889" s="352"/>
      <c r="AI889" s="352"/>
      <c r="AJ889" s="352"/>
      <c r="AK889" s="352"/>
      <c r="AL889" s="352"/>
      <c r="AM889" s="352"/>
      <c r="AN889" s="352"/>
      <c r="AO889" s="352"/>
      <c r="AP889" s="352"/>
      <c r="AQ889" s="352"/>
      <c r="AR889" s="352"/>
      <c r="AS889" s="352"/>
      <c r="AT889" s="352"/>
      <c r="AU889" s="352"/>
      <c r="AV889" s="352"/>
      <c r="AW889" s="352"/>
      <c r="AX889" s="352"/>
      <c r="AY889" s="352"/>
      <c r="AZ889" s="352"/>
      <c r="BA889" s="352"/>
      <c r="BB889" s="352"/>
      <c r="BC889" s="352"/>
      <c r="BD889" s="352"/>
      <c r="BE889" s="352"/>
      <c r="BF889" s="352"/>
      <c r="BG889" s="352"/>
    </row>
    <row r="890" spans="1:59" s="14" customFormat="1" ht="9.9499999999999993" customHeight="1"/>
    <row r="891" spans="1:59" s="14" customFormat="1" ht="18.75" customHeight="1">
      <c r="A891" s="240" t="s">
        <v>317</v>
      </c>
      <c r="B891" s="240"/>
      <c r="C891" s="240"/>
      <c r="D891" s="240"/>
      <c r="E891" s="240"/>
      <c r="F891" s="240"/>
      <c r="G891" s="352" t="s">
        <v>318</v>
      </c>
      <c r="H891" s="352"/>
      <c r="I891" s="352"/>
      <c r="J891" s="352"/>
      <c r="K891" s="352"/>
      <c r="L891" s="352"/>
      <c r="M891" s="352"/>
      <c r="N891" s="352"/>
      <c r="O891" s="352"/>
      <c r="P891" s="352"/>
      <c r="Q891" s="352"/>
      <c r="R891" s="352"/>
      <c r="S891" s="352"/>
      <c r="T891" s="352"/>
      <c r="U891" s="352"/>
      <c r="V891" s="352"/>
      <c r="W891" s="352"/>
      <c r="X891" s="352"/>
      <c r="Y891" s="352"/>
      <c r="Z891" s="352"/>
      <c r="AA891" s="352"/>
      <c r="AB891" s="352"/>
      <c r="AC891" s="352"/>
      <c r="AD891" s="352"/>
      <c r="AE891" s="352"/>
      <c r="AF891" s="352"/>
      <c r="AG891" s="352"/>
      <c r="AH891" s="352"/>
      <c r="AI891" s="352"/>
      <c r="AJ891" s="352"/>
      <c r="AK891" s="352"/>
      <c r="AL891" s="352"/>
      <c r="AM891" s="352"/>
      <c r="AN891" s="352"/>
      <c r="AO891" s="352"/>
      <c r="AP891" s="352"/>
      <c r="AQ891" s="352"/>
      <c r="AR891" s="352"/>
      <c r="AS891" s="352"/>
      <c r="AT891" s="352"/>
      <c r="AU891" s="352"/>
      <c r="AV891" s="352"/>
      <c r="AW891" s="352"/>
      <c r="AX891" s="352"/>
      <c r="AY891" s="352"/>
      <c r="AZ891" s="352"/>
      <c r="BA891" s="352"/>
      <c r="BB891" s="352"/>
      <c r="BC891" s="352"/>
      <c r="BD891" s="352"/>
      <c r="BE891" s="352"/>
      <c r="BF891" s="352"/>
      <c r="BG891" s="352"/>
    </row>
    <row r="892" spans="1:59" s="14" customFormat="1" ht="9.9499999999999993" customHeight="1"/>
    <row r="893" spans="1:59" s="14" customFormat="1" ht="18.75" customHeight="1">
      <c r="A893" s="240" t="s">
        <v>319</v>
      </c>
      <c r="B893" s="240"/>
      <c r="C893" s="240"/>
      <c r="D893" s="240"/>
      <c r="E893" s="240"/>
      <c r="F893" s="240"/>
      <c r="G893" s="414" t="s">
        <v>265</v>
      </c>
      <c r="H893" s="414"/>
      <c r="I893" s="414"/>
      <c r="J893" s="414"/>
      <c r="K893" s="414"/>
      <c r="L893" s="352" t="s">
        <v>320</v>
      </c>
      <c r="M893" s="352"/>
      <c r="N893" s="352"/>
      <c r="O893" s="352"/>
      <c r="P893" s="352"/>
      <c r="Q893" s="352"/>
      <c r="R893" s="352"/>
      <c r="S893" s="352"/>
      <c r="T893" s="352"/>
      <c r="U893" s="352"/>
      <c r="V893" s="352"/>
      <c r="W893" s="352"/>
      <c r="X893" s="352"/>
      <c r="Y893" s="352"/>
      <c r="Z893" s="352"/>
      <c r="AA893" s="352"/>
      <c r="AB893" s="352"/>
      <c r="AC893" s="352"/>
      <c r="AD893" s="352"/>
      <c r="AE893" s="352"/>
      <c r="AF893" s="352"/>
      <c r="AG893" s="352"/>
      <c r="AH893" s="352"/>
      <c r="AI893" s="352"/>
      <c r="AJ893" s="352"/>
      <c r="AK893" s="352"/>
      <c r="AL893" s="352"/>
      <c r="AM893" s="352"/>
      <c r="AN893" s="352"/>
      <c r="AO893" s="352"/>
      <c r="AP893" s="352"/>
      <c r="AQ893" s="352"/>
      <c r="AR893" s="352"/>
      <c r="AS893" s="352"/>
      <c r="AT893" s="352"/>
      <c r="AU893" s="352"/>
      <c r="AV893" s="352"/>
      <c r="AW893" s="352"/>
      <c r="AX893" s="352"/>
      <c r="AY893" s="352"/>
      <c r="AZ893" s="352"/>
      <c r="BA893" s="352"/>
      <c r="BB893" s="352"/>
      <c r="BC893" s="352"/>
      <c r="BD893" s="352"/>
      <c r="BE893" s="352"/>
      <c r="BF893" s="352"/>
      <c r="BG893" s="352"/>
    </row>
    <row r="894" spans="1:59" s="14" customFormat="1" ht="9.9499999999999993" customHeight="1"/>
    <row r="895" spans="1:59" s="14" customFormat="1" ht="36" customHeight="1">
      <c r="A895" s="397" t="s">
        <v>321</v>
      </c>
      <c r="B895" s="397"/>
      <c r="C895" s="397"/>
      <c r="D895" s="397"/>
      <c r="E895" s="397"/>
      <c r="F895" s="397"/>
      <c r="G895" s="409" t="s">
        <v>265</v>
      </c>
      <c r="H895" s="409"/>
      <c r="I895" s="409"/>
      <c r="J895" s="409"/>
      <c r="K895" s="409"/>
      <c r="L895" s="399" t="s">
        <v>506</v>
      </c>
      <c r="M895" s="399"/>
      <c r="N895" s="399"/>
      <c r="O895" s="399"/>
      <c r="P895" s="399"/>
      <c r="Q895" s="399"/>
      <c r="R895" s="399"/>
      <c r="S895" s="399"/>
      <c r="T895" s="399"/>
      <c r="U895" s="399"/>
      <c r="V895" s="399"/>
      <c r="W895" s="399"/>
      <c r="X895" s="399"/>
      <c r="Y895" s="399"/>
      <c r="Z895" s="399"/>
      <c r="AA895" s="399"/>
      <c r="AB895" s="399"/>
      <c r="AC895" s="399"/>
      <c r="AD895" s="399"/>
      <c r="AE895" s="399"/>
      <c r="AF895" s="399"/>
      <c r="AG895" s="399"/>
      <c r="AH895" s="399"/>
      <c r="AI895" s="399"/>
      <c r="AJ895" s="399"/>
      <c r="AK895" s="399"/>
      <c r="AL895" s="399"/>
      <c r="AM895" s="399"/>
      <c r="AN895" s="399"/>
      <c r="AO895" s="399"/>
      <c r="AP895" s="399"/>
      <c r="AQ895" s="399"/>
      <c r="AR895" s="399"/>
      <c r="AS895" s="399"/>
      <c r="AT895" s="399"/>
      <c r="AU895" s="399"/>
      <c r="AV895" s="399"/>
      <c r="AW895" s="399"/>
      <c r="AX895" s="399"/>
      <c r="AY895" s="399"/>
      <c r="AZ895" s="399"/>
      <c r="BA895" s="399"/>
      <c r="BB895" s="399"/>
      <c r="BC895" s="399"/>
      <c r="BD895" s="399"/>
      <c r="BE895" s="399"/>
      <c r="BF895" s="399"/>
      <c r="BG895" s="399"/>
    </row>
    <row r="896" spans="1:59" s="14" customFormat="1" ht="9.9499999999999993" customHeight="1"/>
    <row r="897" spans="1:59" s="14" customFormat="1" ht="48.75" customHeight="1">
      <c r="A897" s="399" t="s">
        <v>322</v>
      </c>
      <c r="B897" s="399"/>
      <c r="C897" s="399"/>
      <c r="D897" s="399"/>
      <c r="E897" s="399"/>
      <c r="F897" s="399"/>
      <c r="G897" s="399"/>
      <c r="H897" s="399"/>
      <c r="I897" s="399"/>
      <c r="J897" s="399"/>
      <c r="K897" s="399"/>
      <c r="L897" s="399"/>
      <c r="M897" s="399"/>
      <c r="N897" s="399"/>
      <c r="O897" s="399"/>
      <c r="P897" s="399"/>
      <c r="Q897" s="399"/>
      <c r="R897" s="399"/>
      <c r="S897" s="399"/>
      <c r="T897" s="422" t="s">
        <v>521</v>
      </c>
      <c r="U897" s="399"/>
      <c r="V897" s="399"/>
      <c r="W897" s="399"/>
      <c r="X897" s="399"/>
      <c r="Y897" s="399"/>
      <c r="Z897" s="399"/>
      <c r="AA897" s="399"/>
      <c r="AB897" s="399"/>
      <c r="AC897" s="399"/>
      <c r="AD897" s="399"/>
      <c r="AE897" s="399"/>
      <c r="AF897" s="399"/>
      <c r="AG897" s="399"/>
      <c r="AH897" s="399"/>
      <c r="AI897" s="399"/>
      <c r="AJ897" s="399"/>
      <c r="AK897" s="399"/>
      <c r="AL897" s="399"/>
      <c r="AM897" s="399"/>
      <c r="AN897" s="399"/>
      <c r="AO897" s="399"/>
      <c r="AP897" s="399"/>
      <c r="AQ897" s="399"/>
      <c r="AR897" s="399"/>
      <c r="AS897" s="399"/>
      <c r="AT897" s="399"/>
      <c r="AU897" s="399"/>
      <c r="AV897" s="399"/>
      <c r="AW897" s="399"/>
      <c r="AX897" s="399"/>
      <c r="AY897" s="399"/>
      <c r="AZ897" s="399"/>
      <c r="BA897" s="399"/>
      <c r="BB897" s="399"/>
      <c r="BC897" s="399"/>
      <c r="BD897" s="399"/>
      <c r="BE897" s="399"/>
      <c r="BF897" s="399"/>
      <c r="BG897" s="399"/>
    </row>
    <row r="898" spans="1:59" s="14" customFormat="1" ht="9.9499999999999993" customHeight="1"/>
    <row r="899" spans="1:59" s="14" customFormat="1" ht="18.75" customHeight="1">
      <c r="A899" s="240" t="s">
        <v>323</v>
      </c>
      <c r="B899" s="240"/>
      <c r="C899" s="240"/>
      <c r="D899" s="240"/>
      <c r="E899" s="240"/>
      <c r="F899" s="240"/>
      <c r="G899" s="240"/>
      <c r="H899" s="240"/>
      <c r="I899" s="240"/>
      <c r="J899" s="240"/>
      <c r="K899" s="240"/>
      <c r="L899" s="240"/>
      <c r="M899" s="240"/>
      <c r="N899" s="240"/>
      <c r="O899" s="240"/>
      <c r="P899" s="240"/>
      <c r="Q899" s="240"/>
      <c r="R899" s="240"/>
      <c r="S899" s="240"/>
      <c r="T899" s="240"/>
      <c r="U899" s="240"/>
      <c r="V899" s="240"/>
      <c r="W899" s="240"/>
      <c r="X899" s="240"/>
      <c r="Y899" s="240"/>
      <c r="Z899" s="240"/>
      <c r="AA899" s="240"/>
      <c r="AB899" s="240"/>
      <c r="AC899" s="240"/>
      <c r="AD899" s="240"/>
      <c r="AE899" s="240"/>
      <c r="AF899" s="240"/>
      <c r="AG899" s="240"/>
      <c r="AH899" s="240"/>
      <c r="AI899" s="240"/>
      <c r="AJ899" s="240"/>
      <c r="AK899" s="240"/>
      <c r="AL899" s="240"/>
      <c r="AM899" s="240"/>
      <c r="AN899" s="240"/>
      <c r="AO899" s="240"/>
      <c r="AP899" s="240"/>
      <c r="AQ899" s="240"/>
      <c r="AR899" s="240"/>
      <c r="AS899" s="240"/>
      <c r="AT899" s="240"/>
      <c r="AU899" s="240"/>
      <c r="AV899" s="240"/>
      <c r="AW899" s="240"/>
      <c r="AX899" s="240"/>
      <c r="AY899" s="240"/>
      <c r="AZ899" s="240"/>
      <c r="BA899" s="240"/>
      <c r="BB899" s="240"/>
      <c r="BC899" s="240"/>
      <c r="BD899" s="240"/>
      <c r="BE899" s="240"/>
      <c r="BF899" s="240"/>
      <c r="BG899" s="240"/>
    </row>
    <row r="900" spans="1:59" s="14" customFormat="1" ht="8.1" customHeight="1"/>
    <row r="901" spans="1:59" s="14" customFormat="1" ht="21.75" customHeight="1">
      <c r="A901" s="415" t="s">
        <v>324</v>
      </c>
      <c r="B901" s="416"/>
      <c r="C901" s="416"/>
      <c r="D901" s="416"/>
      <c r="E901" s="416"/>
      <c r="F901" s="416"/>
      <c r="G901" s="416"/>
      <c r="H901" s="416"/>
      <c r="I901" s="416"/>
      <c r="J901" s="416"/>
      <c r="K901" s="416"/>
      <c r="L901" s="416"/>
      <c r="M901" s="416"/>
      <c r="N901" s="416"/>
      <c r="O901" s="416"/>
      <c r="P901" s="416"/>
      <c r="Q901" s="416"/>
      <c r="R901" s="416"/>
      <c r="S901" s="416"/>
      <c r="T901" s="416"/>
      <c r="U901" s="416"/>
      <c r="V901" s="416"/>
      <c r="W901" s="416"/>
      <c r="X901" s="416"/>
      <c r="Y901" s="416"/>
      <c r="Z901" s="416"/>
      <c r="AA901" s="416"/>
      <c r="AB901" s="416"/>
      <c r="AC901" s="416"/>
      <c r="AD901" s="416"/>
      <c r="AE901" s="416"/>
      <c r="AF901" s="416"/>
      <c r="AG901" s="416"/>
      <c r="AH901" s="416"/>
      <c r="AI901" s="416"/>
      <c r="AJ901" s="416"/>
      <c r="AK901" s="416"/>
      <c r="AL901" s="416"/>
      <c r="AM901" s="416"/>
      <c r="AN901" s="416"/>
      <c r="AO901" s="416"/>
      <c r="AP901" s="416"/>
      <c r="AQ901" s="416"/>
      <c r="AR901" s="416"/>
      <c r="AS901" s="416"/>
      <c r="AT901" s="416"/>
      <c r="AU901" s="416"/>
      <c r="AV901" s="416"/>
      <c r="AW901" s="416"/>
      <c r="AX901" s="416"/>
      <c r="AY901" s="416"/>
      <c r="AZ901" s="416"/>
      <c r="BA901" s="416"/>
      <c r="BB901" s="416"/>
      <c r="BC901" s="416"/>
      <c r="BD901" s="416"/>
      <c r="BE901" s="416"/>
      <c r="BF901" s="416"/>
      <c r="BG901" s="417"/>
    </row>
    <row r="902" spans="1:59" s="14" customFormat="1" ht="16.5" customHeight="1">
      <c r="A902" s="401">
        <f>$AX$781</f>
        <v>2019</v>
      </c>
      <c r="B902" s="402"/>
      <c r="C902" s="402"/>
      <c r="D902" s="402"/>
      <c r="E902" s="402"/>
      <c r="F902" s="402"/>
      <c r="G902" s="402"/>
      <c r="H902" s="402"/>
      <c r="I902" s="402"/>
      <c r="J902" s="402"/>
      <c r="K902" s="402"/>
      <c r="L902" s="402"/>
      <c r="M902" s="402"/>
      <c r="N902" s="402"/>
      <c r="O902" s="402"/>
      <c r="P902" s="402"/>
      <c r="Q902" s="402"/>
      <c r="R902" s="402"/>
      <c r="S902" s="402"/>
      <c r="T902" s="402"/>
      <c r="U902" s="402"/>
      <c r="V902" s="402"/>
      <c r="W902" s="402"/>
      <c r="X902" s="402"/>
      <c r="Y902" s="402"/>
      <c r="Z902" s="402"/>
      <c r="AA902" s="402"/>
      <c r="AB902" s="402"/>
      <c r="AC902" s="402"/>
      <c r="AD902" s="402"/>
      <c r="AE902" s="402"/>
      <c r="AF902" s="402"/>
      <c r="AG902" s="402"/>
      <c r="AH902" s="402"/>
      <c r="AI902" s="402"/>
      <c r="AJ902" s="402"/>
      <c r="AK902" s="402"/>
      <c r="AL902" s="402"/>
      <c r="AM902" s="402"/>
      <c r="AN902" s="402"/>
      <c r="AO902" s="402"/>
      <c r="AP902" s="402"/>
      <c r="AQ902" s="402"/>
      <c r="AR902" s="402"/>
      <c r="AS902" s="402"/>
      <c r="AT902" s="402"/>
      <c r="AU902" s="402"/>
      <c r="AV902" s="402"/>
      <c r="AW902" s="402"/>
      <c r="AX902" s="402"/>
      <c r="AY902" s="402"/>
      <c r="AZ902" s="402"/>
      <c r="BA902" s="402"/>
      <c r="BB902" s="402"/>
      <c r="BC902" s="402"/>
      <c r="BD902" s="402"/>
      <c r="BE902" s="402"/>
      <c r="BF902" s="402"/>
      <c r="BG902" s="403"/>
    </row>
    <row r="903" spans="1:59" s="14" customFormat="1" ht="15.75" customHeight="1"/>
    <row r="904" spans="1:59" s="14" customFormat="1" ht="17.25" customHeight="1">
      <c r="A904" s="26" t="s">
        <v>326</v>
      </c>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c r="AQ904" s="26"/>
      <c r="AR904" s="26"/>
      <c r="AS904" s="26"/>
      <c r="AT904" s="26"/>
      <c r="AU904" s="26"/>
      <c r="AV904" s="26"/>
      <c r="AW904" s="26"/>
      <c r="AX904" s="413">
        <f>$AX$781</f>
        <v>2019</v>
      </c>
      <c r="AY904" s="413"/>
      <c r="AZ904" s="413"/>
      <c r="BA904" s="413"/>
      <c r="BB904" s="413"/>
      <c r="BC904" s="26"/>
      <c r="BD904" s="26"/>
      <c r="BE904" s="26"/>
      <c r="BF904" s="26"/>
      <c r="BG904" s="26"/>
    </row>
    <row r="905" spans="1:59" s="14" customFormat="1" ht="15.75" customHeight="1"/>
    <row r="906" spans="1:59" s="14" customFormat="1" ht="17.25" customHeight="1">
      <c r="A906" s="240" t="s">
        <v>333</v>
      </c>
      <c r="B906" s="240"/>
      <c r="C906" s="240"/>
      <c r="D906" s="240"/>
      <c r="E906" s="240"/>
      <c r="F906" s="240"/>
      <c r="G906" s="240"/>
      <c r="H906" s="407" t="s">
        <v>477</v>
      </c>
      <c r="I906" s="352"/>
      <c r="J906" s="352"/>
      <c r="K906" s="352"/>
      <c r="L906" s="352"/>
      <c r="M906" s="352"/>
      <c r="N906" s="352"/>
      <c r="O906" s="352"/>
      <c r="P906" s="352"/>
      <c r="Q906" s="352"/>
      <c r="R906" s="352"/>
      <c r="S906" s="352"/>
      <c r="T906" s="352"/>
      <c r="U906" s="352"/>
      <c r="V906" s="352"/>
      <c r="W906" s="352"/>
      <c r="X906" s="352"/>
      <c r="Y906" s="352"/>
      <c r="Z906" s="352"/>
      <c r="AA906" s="352"/>
      <c r="AB906" s="352"/>
      <c r="AC906" s="352"/>
      <c r="AD906" s="352"/>
      <c r="AE906" s="352"/>
      <c r="AF906" s="352"/>
      <c r="AG906" s="352"/>
      <c r="AH906" s="352"/>
      <c r="AI906" s="352"/>
      <c r="AJ906" s="352"/>
      <c r="AK906" s="352"/>
      <c r="AL906" s="352"/>
      <c r="AM906" s="352"/>
      <c r="AN906" s="352"/>
      <c r="AO906" s="352"/>
      <c r="AP906" s="352"/>
      <c r="AQ906" s="352"/>
      <c r="AR906" s="352"/>
      <c r="AS906" s="352"/>
      <c r="AT906" s="352"/>
      <c r="AU906" s="352"/>
      <c r="AV906" s="352"/>
      <c r="AW906" s="352"/>
      <c r="AX906" s="352"/>
      <c r="AY906" s="352"/>
      <c r="AZ906" s="352"/>
      <c r="BA906" s="352"/>
      <c r="BB906" s="352"/>
      <c r="BC906" s="352"/>
      <c r="BD906" s="352"/>
      <c r="BE906" s="352"/>
      <c r="BF906" s="352"/>
      <c r="BG906" s="352"/>
    </row>
    <row r="907" spans="1:59" s="14" customFormat="1" ht="6.95" customHeight="1"/>
    <row r="908" spans="1:59" s="14" customFormat="1" ht="31.5" customHeight="1">
      <c r="A908" s="397" t="s">
        <v>334</v>
      </c>
      <c r="B908" s="397"/>
      <c r="C908" s="397"/>
      <c r="D908" s="397"/>
      <c r="E908" s="397"/>
      <c r="F908" s="397"/>
      <c r="G908" s="397"/>
      <c r="H908" s="408" t="s">
        <v>476</v>
      </c>
      <c r="I908" s="409"/>
      <c r="J908" s="409"/>
      <c r="K908" s="409"/>
      <c r="L908" s="409"/>
      <c r="M908" s="409"/>
      <c r="N908" s="409"/>
      <c r="O908" s="409"/>
      <c r="P908" s="409"/>
      <c r="Q908" s="409"/>
      <c r="R908" s="409"/>
      <c r="S908" s="409"/>
      <c r="T908" s="409"/>
      <c r="U908" s="409"/>
      <c r="V908" s="409"/>
      <c r="W908" s="409"/>
      <c r="X908" s="409"/>
      <c r="Y908" s="409"/>
      <c r="Z908" s="409"/>
      <c r="AA908" s="409"/>
      <c r="AB908" s="409"/>
      <c r="AC908" s="409"/>
      <c r="AD908" s="409"/>
      <c r="AE908" s="409"/>
      <c r="AF908" s="409"/>
      <c r="AG908" s="409"/>
      <c r="AH908" s="409"/>
      <c r="AI908" s="409"/>
      <c r="AJ908" s="409"/>
      <c r="AK908" s="409"/>
      <c r="AL908" s="409"/>
      <c r="AM908" s="409"/>
      <c r="AN908" s="409"/>
      <c r="AO908" s="409"/>
      <c r="AP908" s="409"/>
      <c r="AQ908" s="409"/>
      <c r="AR908" s="409"/>
      <c r="AS908" s="409"/>
      <c r="AT908" s="409"/>
      <c r="AU908" s="409"/>
      <c r="AV908" s="409"/>
      <c r="AW908" s="409"/>
      <c r="AX908" s="409"/>
      <c r="AY908" s="409"/>
      <c r="AZ908" s="409"/>
      <c r="BA908" s="409"/>
      <c r="BB908" s="409"/>
      <c r="BC908" s="409"/>
      <c r="BD908" s="409"/>
      <c r="BE908" s="409"/>
      <c r="BF908" s="409"/>
      <c r="BG908" s="409"/>
    </row>
    <row r="909" spans="1:59" s="14" customFormat="1" ht="6.95" customHeight="1"/>
    <row r="910" spans="1:59" s="14" customFormat="1" ht="15.6" customHeight="1">
      <c r="A910" s="240" t="s">
        <v>335</v>
      </c>
      <c r="B910" s="240"/>
      <c r="C910" s="240"/>
      <c r="D910" s="240"/>
      <c r="E910" s="240"/>
      <c r="F910" s="240"/>
      <c r="G910" s="352" t="s">
        <v>336</v>
      </c>
      <c r="H910" s="352"/>
      <c r="I910" s="352"/>
      <c r="J910" s="352"/>
      <c r="K910" s="352"/>
      <c r="L910" s="352"/>
      <c r="M910" s="352"/>
      <c r="N910" s="352"/>
      <c r="O910" s="352"/>
      <c r="P910" s="352"/>
      <c r="Q910" s="352"/>
      <c r="R910" s="352"/>
      <c r="S910" s="352"/>
      <c r="T910" s="352"/>
      <c r="U910" s="352"/>
      <c r="V910" s="352"/>
      <c r="W910" s="352"/>
      <c r="X910" s="352"/>
      <c r="Y910" s="352"/>
      <c r="Z910" s="352"/>
      <c r="AA910" s="352"/>
      <c r="AB910" s="352"/>
      <c r="AC910" s="352"/>
      <c r="AD910" s="352"/>
      <c r="AE910" s="352"/>
      <c r="AF910" s="352"/>
      <c r="AG910" s="352"/>
      <c r="AH910" s="352"/>
      <c r="AI910" s="352"/>
      <c r="AJ910" s="352"/>
      <c r="AK910" s="352"/>
      <c r="AL910" s="352"/>
      <c r="AM910" s="352"/>
      <c r="AN910" s="352"/>
      <c r="AO910" s="352"/>
      <c r="AP910" s="352"/>
      <c r="AQ910" s="352"/>
      <c r="AR910" s="352"/>
      <c r="AS910" s="352"/>
      <c r="AT910" s="352"/>
      <c r="AU910" s="352"/>
      <c r="AV910" s="352"/>
      <c r="AW910" s="352"/>
      <c r="AX910" s="352"/>
      <c r="AY910" s="352"/>
      <c r="AZ910" s="352"/>
      <c r="BA910" s="352"/>
      <c r="BB910" s="352"/>
      <c r="BC910" s="352"/>
      <c r="BD910" s="352"/>
      <c r="BE910" s="352"/>
      <c r="BF910" s="352"/>
      <c r="BG910" s="352"/>
    </row>
    <row r="911" spans="1:59" s="14" customFormat="1" ht="6.95" customHeight="1"/>
    <row r="912" spans="1:59" s="14" customFormat="1" ht="15.6" customHeight="1">
      <c r="A912" s="240" t="s">
        <v>337</v>
      </c>
      <c r="B912" s="240"/>
      <c r="C912" s="240"/>
      <c r="D912" s="240"/>
      <c r="E912" s="240"/>
      <c r="F912" s="240"/>
      <c r="G912" s="352" t="s">
        <v>338</v>
      </c>
      <c r="H912" s="352"/>
      <c r="I912" s="352"/>
      <c r="J912" s="352"/>
      <c r="K912" s="352"/>
      <c r="L912" s="352"/>
      <c r="M912" s="352"/>
      <c r="N912" s="352"/>
      <c r="O912" s="352"/>
      <c r="P912" s="352"/>
      <c r="Q912" s="352"/>
      <c r="R912" s="352"/>
      <c r="S912" s="352"/>
      <c r="T912" s="352"/>
      <c r="U912" s="352"/>
      <c r="V912" s="352"/>
      <c r="W912" s="352"/>
      <c r="X912" s="352"/>
      <c r="Y912" s="352"/>
      <c r="Z912" s="352"/>
      <c r="AA912" s="352"/>
      <c r="AB912" s="352"/>
      <c r="AC912" s="352"/>
      <c r="AD912" s="352"/>
      <c r="AE912" s="352"/>
      <c r="AF912" s="352"/>
      <c r="AG912" s="352"/>
      <c r="AH912" s="352"/>
      <c r="AI912" s="352"/>
      <c r="AJ912" s="352"/>
      <c r="AK912" s="352"/>
      <c r="AL912" s="352"/>
      <c r="AM912" s="352"/>
      <c r="AN912" s="352"/>
      <c r="AO912" s="352"/>
      <c r="AP912" s="352"/>
      <c r="AQ912" s="352"/>
      <c r="AR912" s="352"/>
      <c r="AS912" s="352"/>
      <c r="AT912" s="352"/>
      <c r="AU912" s="352"/>
      <c r="AV912" s="352"/>
      <c r="AW912" s="352"/>
      <c r="AX912" s="352"/>
      <c r="AY912" s="352"/>
      <c r="AZ912" s="352"/>
      <c r="BA912" s="352"/>
      <c r="BB912" s="352"/>
      <c r="BC912" s="352"/>
      <c r="BD912" s="352"/>
      <c r="BE912" s="352"/>
      <c r="BF912" s="352"/>
      <c r="BG912" s="352"/>
    </row>
    <row r="913" spans="1:59" s="14" customFormat="1" ht="6.95" customHeight="1"/>
    <row r="914" spans="1:59" s="14" customFormat="1" ht="15.6" customHeight="1">
      <c r="A914" s="240" t="s">
        <v>339</v>
      </c>
      <c r="B914" s="240"/>
      <c r="C914" s="240"/>
      <c r="D914" s="240"/>
      <c r="E914" s="240"/>
      <c r="F914" s="240"/>
      <c r="G914" s="352" t="s">
        <v>340</v>
      </c>
      <c r="H914" s="352"/>
      <c r="I914" s="352"/>
      <c r="J914" s="352"/>
      <c r="K914" s="352"/>
      <c r="L914" s="352"/>
      <c r="M914" s="352"/>
      <c r="N914" s="352"/>
      <c r="O914" s="352"/>
      <c r="P914" s="352"/>
      <c r="Q914" s="352"/>
      <c r="R914" s="352"/>
      <c r="S914" s="352"/>
      <c r="T914" s="352"/>
      <c r="U914" s="352"/>
      <c r="V914" s="352"/>
      <c r="W914" s="352"/>
      <c r="X914" s="352"/>
      <c r="Y914" s="352"/>
      <c r="Z914" s="352"/>
      <c r="AA914" s="352"/>
      <c r="AB914" s="352"/>
      <c r="AC914" s="352"/>
      <c r="AD914" s="352"/>
      <c r="AE914" s="352"/>
      <c r="AF914" s="352"/>
      <c r="AG914" s="352"/>
      <c r="AH914" s="352"/>
      <c r="AI914" s="352"/>
      <c r="AJ914" s="352"/>
      <c r="AK914" s="352"/>
      <c r="AL914" s="352"/>
      <c r="AM914" s="352"/>
      <c r="AN914" s="352"/>
      <c r="AO914" s="352"/>
      <c r="AP914" s="352"/>
      <c r="AQ914" s="352"/>
      <c r="AR914" s="352"/>
      <c r="AS914" s="352"/>
      <c r="AT914" s="352"/>
      <c r="AU914" s="352"/>
      <c r="AV914" s="352"/>
      <c r="AW914" s="352"/>
      <c r="AX914" s="352"/>
      <c r="AY914" s="352"/>
      <c r="AZ914" s="352"/>
      <c r="BA914" s="352"/>
      <c r="BB914" s="352"/>
      <c r="BC914" s="352"/>
      <c r="BD914" s="352"/>
      <c r="BE914" s="352"/>
      <c r="BF914" s="352"/>
      <c r="BG914" s="352"/>
    </row>
    <row r="915" spans="1:59" s="14" customFormat="1" ht="6.95" customHeight="1"/>
    <row r="916" spans="1:59" s="14" customFormat="1" ht="15.6" customHeight="1">
      <c r="A916" s="240" t="s">
        <v>341</v>
      </c>
      <c r="B916" s="240"/>
      <c r="C916" s="240"/>
      <c r="D916" s="240"/>
      <c r="E916" s="240"/>
      <c r="F916" s="240"/>
      <c r="G916" s="352" t="s">
        <v>342</v>
      </c>
      <c r="H916" s="352"/>
      <c r="I916" s="352"/>
      <c r="J916" s="352"/>
      <c r="K916" s="352"/>
      <c r="L916" s="352"/>
      <c r="M916" s="352"/>
      <c r="N916" s="352"/>
      <c r="O916" s="352"/>
      <c r="P916" s="352"/>
      <c r="Q916" s="352"/>
      <c r="R916" s="352"/>
      <c r="S916" s="352"/>
      <c r="T916" s="352"/>
      <c r="U916" s="352"/>
      <c r="V916" s="352"/>
      <c r="W916" s="352"/>
      <c r="X916" s="352"/>
      <c r="Y916" s="352"/>
      <c r="Z916" s="352"/>
      <c r="AA916" s="352"/>
      <c r="AB916" s="352"/>
      <c r="AC916" s="352"/>
      <c r="AD916" s="352"/>
      <c r="AE916" s="352"/>
      <c r="AF916" s="352"/>
      <c r="AG916" s="352"/>
      <c r="AH916" s="352"/>
      <c r="AI916" s="352"/>
      <c r="AJ916" s="352"/>
      <c r="AK916" s="352"/>
      <c r="AL916" s="352"/>
      <c r="AM916" s="352"/>
      <c r="AN916" s="352"/>
      <c r="AO916" s="352"/>
      <c r="AP916" s="352"/>
      <c r="AQ916" s="352"/>
      <c r="AR916" s="352"/>
      <c r="AS916" s="352"/>
      <c r="AT916" s="352"/>
      <c r="AU916" s="352"/>
      <c r="AV916" s="352"/>
      <c r="AW916" s="352"/>
      <c r="AX916" s="352"/>
      <c r="AY916" s="352"/>
      <c r="AZ916" s="352"/>
      <c r="BA916" s="352"/>
      <c r="BB916" s="352"/>
      <c r="BC916" s="352"/>
      <c r="BD916" s="352"/>
      <c r="BE916" s="352"/>
      <c r="BF916" s="352"/>
      <c r="BG916" s="352"/>
    </row>
    <row r="917" spans="1:59" s="14" customFormat="1" ht="6.95" customHeight="1"/>
    <row r="918" spans="1:59" s="14" customFormat="1" ht="15.6" customHeight="1">
      <c r="A918" s="240" t="s">
        <v>343</v>
      </c>
      <c r="B918" s="240"/>
      <c r="C918" s="240"/>
      <c r="D918" s="240"/>
      <c r="E918" s="240"/>
      <c r="F918" s="240"/>
      <c r="G918" s="352" t="s">
        <v>344</v>
      </c>
      <c r="H918" s="352"/>
      <c r="I918" s="352"/>
      <c r="J918" s="352"/>
      <c r="K918" s="352"/>
      <c r="L918" s="352"/>
      <c r="M918" s="352"/>
      <c r="N918" s="352"/>
      <c r="O918" s="352"/>
      <c r="P918" s="352"/>
      <c r="Q918" s="352"/>
      <c r="R918" s="352"/>
      <c r="S918" s="352"/>
      <c r="T918" s="352"/>
      <c r="U918" s="352"/>
      <c r="V918" s="352"/>
      <c r="W918" s="352"/>
      <c r="X918" s="352"/>
      <c r="Y918" s="352"/>
      <c r="Z918" s="352"/>
      <c r="AA918" s="352"/>
      <c r="AB918" s="352"/>
      <c r="AC918" s="352"/>
      <c r="AD918" s="352"/>
      <c r="AE918" s="352"/>
      <c r="AF918" s="352"/>
      <c r="AG918" s="352"/>
      <c r="AH918" s="352"/>
      <c r="AI918" s="352"/>
      <c r="AJ918" s="352"/>
      <c r="AK918" s="352"/>
      <c r="AL918" s="352"/>
      <c r="AM918" s="352"/>
      <c r="AN918" s="352"/>
      <c r="AO918" s="352"/>
      <c r="AP918" s="352"/>
      <c r="AQ918" s="352"/>
      <c r="AR918" s="352"/>
      <c r="AS918" s="352"/>
      <c r="AT918" s="352"/>
      <c r="AU918" s="352"/>
      <c r="AV918" s="352"/>
      <c r="AW918" s="352"/>
      <c r="AX918" s="352"/>
      <c r="AY918" s="352"/>
      <c r="AZ918" s="352"/>
      <c r="BA918" s="352"/>
      <c r="BB918" s="352"/>
      <c r="BC918" s="352"/>
      <c r="BD918" s="352"/>
      <c r="BE918" s="352"/>
      <c r="BF918" s="352"/>
      <c r="BG918" s="352"/>
    </row>
    <row r="919" spans="1:59" s="14" customFormat="1" ht="6.95" customHeight="1"/>
    <row r="920" spans="1:59" s="14" customFormat="1" ht="15.6" customHeight="1">
      <c r="A920" s="240" t="s">
        <v>345</v>
      </c>
      <c r="B920" s="240"/>
      <c r="C920" s="240"/>
      <c r="D920" s="240"/>
      <c r="E920" s="240"/>
      <c r="F920" s="240"/>
      <c r="G920" s="352" t="s">
        <v>346</v>
      </c>
      <c r="H920" s="352"/>
      <c r="I920" s="352"/>
      <c r="J920" s="352"/>
      <c r="K920" s="352"/>
      <c r="L920" s="352"/>
      <c r="M920" s="352"/>
      <c r="N920" s="352"/>
      <c r="O920" s="352"/>
      <c r="P920" s="352"/>
      <c r="Q920" s="352"/>
      <c r="R920" s="352"/>
      <c r="S920" s="352"/>
      <c r="T920" s="352"/>
      <c r="U920" s="352"/>
      <c r="V920" s="352"/>
      <c r="W920" s="352"/>
      <c r="X920" s="352"/>
      <c r="Y920" s="352"/>
      <c r="Z920" s="352"/>
      <c r="AA920" s="352"/>
      <c r="AB920" s="352"/>
      <c r="AC920" s="352"/>
      <c r="AD920" s="352"/>
      <c r="AE920" s="352"/>
      <c r="AF920" s="352"/>
      <c r="AG920" s="352"/>
      <c r="AH920" s="352"/>
      <c r="AI920" s="352"/>
      <c r="AJ920" s="352"/>
      <c r="AK920" s="352"/>
      <c r="AL920" s="352"/>
      <c r="AM920" s="352"/>
      <c r="AN920" s="352"/>
      <c r="AO920" s="352"/>
      <c r="AP920" s="352"/>
      <c r="AQ920" s="352"/>
      <c r="AR920" s="352"/>
      <c r="AS920" s="352"/>
      <c r="AT920" s="352"/>
      <c r="AU920" s="352"/>
      <c r="AV920" s="352"/>
      <c r="AW920" s="352"/>
      <c r="AX920" s="352"/>
      <c r="AY920" s="352"/>
      <c r="AZ920" s="352"/>
      <c r="BA920" s="352"/>
      <c r="BB920" s="352"/>
      <c r="BC920" s="352"/>
      <c r="BD920" s="352"/>
      <c r="BE920" s="352"/>
      <c r="BF920" s="352"/>
      <c r="BG920" s="352"/>
    </row>
    <row r="921" spans="1:59" s="14" customFormat="1" ht="6.95" customHeight="1"/>
    <row r="922" spans="1:59" s="14" customFormat="1" ht="15.6" customHeight="1">
      <c r="A922" s="240" t="s">
        <v>347</v>
      </c>
      <c r="B922" s="240"/>
      <c r="C922" s="240"/>
      <c r="D922" s="240"/>
      <c r="E922" s="240"/>
      <c r="F922" s="240"/>
      <c r="G922" s="352" t="s">
        <v>348</v>
      </c>
      <c r="H922" s="352"/>
      <c r="I922" s="352"/>
      <c r="J922" s="352"/>
      <c r="K922" s="352"/>
      <c r="L922" s="352"/>
      <c r="M922" s="352"/>
      <c r="N922" s="352"/>
      <c r="O922" s="352"/>
      <c r="P922" s="352"/>
      <c r="Q922" s="352"/>
      <c r="R922" s="352"/>
      <c r="S922" s="352"/>
      <c r="T922" s="352"/>
      <c r="U922" s="352"/>
      <c r="V922" s="352"/>
      <c r="W922" s="352"/>
      <c r="X922" s="352"/>
      <c r="Y922" s="352"/>
      <c r="Z922" s="352"/>
      <c r="AA922" s="352"/>
      <c r="AB922" s="352"/>
      <c r="AC922" s="352"/>
      <c r="AD922" s="352"/>
      <c r="AE922" s="352"/>
      <c r="AF922" s="352"/>
      <c r="AG922" s="352"/>
      <c r="AH922" s="352"/>
      <c r="AI922" s="352"/>
      <c r="AJ922" s="352"/>
      <c r="AK922" s="352"/>
      <c r="AL922" s="352"/>
      <c r="AM922" s="352"/>
      <c r="AN922" s="352"/>
      <c r="AO922" s="352"/>
      <c r="AP922" s="352"/>
      <c r="AQ922" s="352"/>
      <c r="AR922" s="352"/>
      <c r="AS922" s="352"/>
      <c r="AT922" s="352"/>
      <c r="AU922" s="352"/>
      <c r="AV922" s="352"/>
      <c r="AW922" s="352"/>
      <c r="AX922" s="352"/>
      <c r="AY922" s="352"/>
      <c r="AZ922" s="352"/>
      <c r="BA922" s="352"/>
      <c r="BB922" s="352"/>
      <c r="BC922" s="352"/>
      <c r="BD922" s="352"/>
      <c r="BE922" s="352"/>
      <c r="BF922" s="352"/>
      <c r="BG922" s="352"/>
    </row>
    <row r="923" spans="1:59" s="14" customFormat="1" ht="6.95" customHeight="1"/>
    <row r="924" spans="1:59" s="14" customFormat="1" ht="15.6" customHeight="1">
      <c r="A924" s="240" t="s">
        <v>349</v>
      </c>
      <c r="B924" s="240"/>
      <c r="C924" s="240"/>
      <c r="D924" s="240"/>
      <c r="E924" s="240"/>
      <c r="F924" s="240"/>
      <c r="G924" s="352" t="s">
        <v>350</v>
      </c>
      <c r="H924" s="352"/>
      <c r="I924" s="352"/>
      <c r="J924" s="352"/>
      <c r="K924" s="352"/>
      <c r="L924" s="352"/>
      <c r="M924" s="352"/>
      <c r="N924" s="352"/>
      <c r="O924" s="352"/>
      <c r="P924" s="352"/>
      <c r="Q924" s="352"/>
      <c r="R924" s="352"/>
      <c r="S924" s="352"/>
      <c r="T924" s="352"/>
      <c r="U924" s="352"/>
      <c r="V924" s="352"/>
      <c r="W924" s="352"/>
      <c r="X924" s="352"/>
      <c r="Y924" s="352"/>
      <c r="Z924" s="352"/>
      <c r="AA924" s="352"/>
      <c r="AB924" s="352"/>
      <c r="AC924" s="352"/>
      <c r="AD924" s="352"/>
      <c r="AE924" s="352"/>
      <c r="AF924" s="352"/>
      <c r="AG924" s="352"/>
      <c r="AH924" s="352"/>
      <c r="AI924" s="352"/>
      <c r="AJ924" s="352"/>
      <c r="AK924" s="352"/>
      <c r="AL924" s="352"/>
      <c r="AM924" s="352"/>
      <c r="AN924" s="352"/>
      <c r="AO924" s="352"/>
      <c r="AP924" s="352"/>
      <c r="AQ924" s="352"/>
      <c r="AR924" s="352"/>
      <c r="AS924" s="352"/>
      <c r="AT924" s="352"/>
      <c r="AU924" s="352"/>
      <c r="AV924" s="352"/>
      <c r="AW924" s="352"/>
      <c r="AX924" s="352"/>
      <c r="AY924" s="352"/>
      <c r="AZ924" s="352"/>
      <c r="BA924" s="352"/>
      <c r="BB924" s="352"/>
      <c r="BC924" s="352"/>
      <c r="BD924" s="352"/>
      <c r="BE924" s="352"/>
      <c r="BF924" s="352"/>
      <c r="BG924" s="352"/>
    </row>
    <row r="925" spans="1:59" s="14" customFormat="1" ht="6.95" customHeight="1"/>
    <row r="926" spans="1:59" s="14" customFormat="1" ht="15.6" customHeight="1">
      <c r="A926" s="394" t="s">
        <v>351</v>
      </c>
      <c r="B926" s="394"/>
      <c r="C926" s="394"/>
      <c r="D926" s="394"/>
      <c r="E926" s="394"/>
      <c r="F926" s="394"/>
      <c r="G926" s="395" t="s">
        <v>295</v>
      </c>
      <c r="H926" s="395"/>
      <c r="I926" s="395"/>
      <c r="J926" s="395"/>
      <c r="K926" s="395"/>
      <c r="L926" s="395"/>
      <c r="M926" s="395"/>
      <c r="N926" s="395"/>
      <c r="O926" s="395"/>
      <c r="P926" s="395"/>
      <c r="Q926" s="395"/>
      <c r="R926" s="395"/>
      <c r="S926" s="395"/>
      <c r="T926" s="395"/>
      <c r="U926" s="395"/>
      <c r="V926" s="395"/>
      <c r="W926" s="395"/>
      <c r="X926" s="395"/>
      <c r="Y926" s="395"/>
      <c r="Z926" s="395"/>
      <c r="AA926" s="395"/>
      <c r="AB926" s="395"/>
      <c r="AC926" s="395"/>
      <c r="AD926" s="395"/>
      <c r="AE926" s="395"/>
      <c r="AF926" s="395"/>
      <c r="AG926" s="395"/>
      <c r="AH926" s="395"/>
      <c r="AI926" s="395"/>
      <c r="AJ926" s="395"/>
      <c r="AK926" s="395"/>
      <c r="AL926" s="395"/>
      <c r="AM926" s="395"/>
      <c r="AN926" s="395"/>
      <c r="AO926" s="395"/>
      <c r="AP926" s="395"/>
      <c r="AQ926" s="395"/>
      <c r="AR926" s="395"/>
      <c r="AS926" s="395"/>
      <c r="AT926" s="395"/>
      <c r="AU926" s="395"/>
      <c r="AV926" s="395"/>
      <c r="AW926" s="395"/>
      <c r="AX926" s="395"/>
      <c r="AY926" s="395"/>
      <c r="AZ926" s="395"/>
      <c r="BA926" s="395"/>
      <c r="BB926" s="395"/>
      <c r="BC926" s="395"/>
      <c r="BD926" s="395"/>
      <c r="BE926" s="395"/>
      <c r="BF926" s="395"/>
      <c r="BG926" s="395"/>
    </row>
    <row r="927" spans="1:59" s="14" customFormat="1" ht="6.95" customHeight="1"/>
    <row r="928" spans="1:59" s="14" customFormat="1" ht="15.6" customHeight="1">
      <c r="A928" s="240" t="s">
        <v>352</v>
      </c>
      <c r="B928" s="240"/>
      <c r="C928" s="240"/>
      <c r="D928" s="240"/>
      <c r="E928" s="240"/>
      <c r="F928" s="240"/>
      <c r="G928" s="352" t="s">
        <v>353</v>
      </c>
      <c r="H928" s="352"/>
      <c r="I928" s="352"/>
      <c r="J928" s="352"/>
      <c r="K928" s="352"/>
      <c r="L928" s="352"/>
      <c r="M928" s="352"/>
      <c r="N928" s="352"/>
      <c r="O928" s="352"/>
      <c r="P928" s="352"/>
      <c r="Q928" s="352"/>
      <c r="R928" s="352"/>
      <c r="S928" s="352"/>
      <c r="T928" s="352"/>
      <c r="U928" s="352"/>
      <c r="V928" s="352"/>
      <c r="W928" s="352"/>
      <c r="X928" s="352"/>
      <c r="Y928" s="352"/>
      <c r="Z928" s="352"/>
      <c r="AA928" s="352"/>
      <c r="AB928" s="352"/>
      <c r="AC928" s="352"/>
      <c r="AD928" s="352"/>
      <c r="AE928" s="352"/>
      <c r="AF928" s="352"/>
      <c r="AG928" s="352"/>
      <c r="AH928" s="352"/>
      <c r="AI928" s="352"/>
      <c r="AJ928" s="352"/>
      <c r="AK928" s="352"/>
      <c r="AL928" s="352"/>
      <c r="AM928" s="352"/>
      <c r="AN928" s="352"/>
      <c r="AO928" s="352"/>
      <c r="AP928" s="352"/>
      <c r="AQ928" s="352"/>
      <c r="AR928" s="352"/>
      <c r="AS928" s="352"/>
      <c r="AT928" s="352"/>
      <c r="AU928" s="352"/>
      <c r="AV928" s="352"/>
      <c r="AW928" s="352"/>
      <c r="AX928" s="352"/>
      <c r="AY928" s="352"/>
      <c r="AZ928" s="352"/>
      <c r="BA928" s="352"/>
      <c r="BB928" s="352"/>
      <c r="BC928" s="352"/>
      <c r="BD928" s="352"/>
      <c r="BE928" s="352"/>
      <c r="BF928" s="352"/>
      <c r="BG928" s="352"/>
    </row>
    <row r="929" spans="1:59" s="14" customFormat="1" ht="6.95" customHeight="1"/>
    <row r="930" spans="1:59" s="14" customFormat="1" ht="15.6" customHeight="1">
      <c r="A930" s="397" t="s">
        <v>263</v>
      </c>
      <c r="B930" s="397"/>
      <c r="C930" s="397"/>
      <c r="D930" s="397"/>
      <c r="E930" s="397"/>
      <c r="F930" s="397"/>
      <c r="G930" s="412" t="s">
        <v>373</v>
      </c>
      <c r="H930" s="412"/>
      <c r="I930" s="412"/>
      <c r="J930" s="412"/>
      <c r="K930" s="412"/>
      <c r="L930" s="412"/>
      <c r="M930" s="412"/>
      <c r="N930" s="412"/>
      <c r="O930" s="412"/>
      <c r="P930" s="412"/>
      <c r="Q930" s="412"/>
      <c r="R930" s="412"/>
      <c r="S930" s="412"/>
      <c r="T930" s="412"/>
      <c r="U930" s="412"/>
      <c r="V930" s="412"/>
      <c r="W930" s="412"/>
      <c r="X930" s="412"/>
      <c r="Y930" s="412"/>
      <c r="Z930" s="412"/>
      <c r="AA930" s="412"/>
      <c r="AB930" s="412"/>
      <c r="AC930" s="412"/>
      <c r="AD930" s="412"/>
      <c r="AE930" s="412"/>
      <c r="AF930" s="412"/>
      <c r="AG930" s="412"/>
      <c r="AH930" s="412"/>
      <c r="AI930" s="412"/>
      <c r="AJ930" s="412"/>
      <c r="AK930" s="412"/>
      <c r="AL930" s="412"/>
      <c r="AM930" s="412"/>
      <c r="AN930" s="412"/>
      <c r="AO930" s="412"/>
      <c r="AP930" s="412"/>
      <c r="AQ930" s="412"/>
      <c r="AR930" s="412"/>
      <c r="AS930" s="412"/>
      <c r="AT930" s="412"/>
      <c r="AU930" s="412"/>
      <c r="AV930" s="412"/>
      <c r="AW930" s="412"/>
      <c r="AX930" s="412"/>
      <c r="AY930" s="412"/>
      <c r="AZ930" s="412"/>
      <c r="BA930" s="412"/>
      <c r="BB930" s="412"/>
      <c r="BC930" s="412"/>
      <c r="BD930" s="412"/>
      <c r="BE930" s="412"/>
      <c r="BF930" s="412"/>
      <c r="BG930" s="412"/>
    </row>
    <row r="931" spans="1:59" s="14" customFormat="1" ht="15.6" customHeight="1">
      <c r="A931" s="135"/>
      <c r="B931" s="135"/>
      <c r="C931" s="135"/>
      <c r="D931" s="135"/>
      <c r="E931" s="135"/>
      <c r="F931" s="135"/>
      <c r="G931" s="410" t="s">
        <v>471</v>
      </c>
      <c r="H931" s="411"/>
      <c r="I931" s="411"/>
      <c r="J931" s="411"/>
      <c r="K931" s="411"/>
      <c r="L931" s="411"/>
      <c r="M931" s="411"/>
      <c r="N931" s="411"/>
      <c r="O931" s="411"/>
      <c r="P931" s="411"/>
      <c r="Q931" s="411"/>
      <c r="R931" s="411"/>
      <c r="S931" s="411"/>
      <c r="T931" s="411"/>
      <c r="U931" s="411"/>
      <c r="V931" s="411"/>
      <c r="W931" s="411"/>
      <c r="X931" s="411"/>
      <c r="Y931" s="411"/>
      <c r="Z931" s="411"/>
      <c r="AA931" s="411"/>
      <c r="AB931" s="411"/>
      <c r="AC931" s="411"/>
      <c r="AD931" s="411"/>
      <c r="AE931" s="411"/>
      <c r="AF931" s="411"/>
      <c r="AG931" s="411"/>
      <c r="AH931" s="411"/>
      <c r="AI931" s="411"/>
      <c r="AJ931" s="411"/>
      <c r="AK931" s="411"/>
      <c r="AL931" s="411"/>
      <c r="AM931" s="411"/>
      <c r="AN931" s="411">
        <f>$AX$781</f>
        <v>2019</v>
      </c>
      <c r="AO931" s="411"/>
      <c r="AP931" s="411"/>
      <c r="AQ931" s="411"/>
      <c r="AR931" s="140"/>
      <c r="AS931" s="140"/>
      <c r="AT931" s="137"/>
      <c r="AU931" s="137"/>
      <c r="AV931" s="137"/>
      <c r="AW931" s="137"/>
      <c r="AX931" s="137"/>
      <c r="AY931" s="137"/>
      <c r="AZ931" s="137"/>
      <c r="BA931" s="137"/>
      <c r="BB931" s="137"/>
      <c r="BC931" s="137"/>
      <c r="BD931" s="137"/>
      <c r="BE931" s="137"/>
      <c r="BF931" s="137"/>
      <c r="BG931" s="137"/>
    </row>
    <row r="932" spans="1:59" s="14" customFormat="1" ht="6.95" customHeight="1"/>
    <row r="933" spans="1:59" s="14" customFormat="1" ht="15.6" customHeight="1">
      <c r="A933" s="240" t="s">
        <v>354</v>
      </c>
      <c r="B933" s="240"/>
      <c r="C933" s="240"/>
      <c r="D933" s="240"/>
      <c r="E933" s="240"/>
      <c r="F933" s="240"/>
      <c r="G933" s="352" t="s">
        <v>355</v>
      </c>
      <c r="H933" s="352"/>
      <c r="I933" s="352"/>
      <c r="J933" s="352"/>
      <c r="K933" s="352"/>
      <c r="L933" s="352"/>
      <c r="M933" s="352"/>
      <c r="N933" s="352"/>
      <c r="O933" s="352"/>
      <c r="P933" s="352"/>
      <c r="Q933" s="352"/>
      <c r="R933" s="352"/>
      <c r="S933" s="352"/>
      <c r="T933" s="352"/>
      <c r="U933" s="352"/>
      <c r="V933" s="352"/>
      <c r="W933" s="352"/>
      <c r="X933" s="352"/>
      <c r="Y933" s="352"/>
      <c r="Z933" s="352"/>
      <c r="AA933" s="352"/>
      <c r="AB933" s="352"/>
      <c r="AC933" s="352"/>
      <c r="AD933" s="352"/>
      <c r="AE933" s="352"/>
      <c r="AF933" s="352"/>
      <c r="AG933" s="352"/>
      <c r="AH933" s="352"/>
      <c r="AI933" s="352"/>
      <c r="AJ933" s="352"/>
      <c r="AK933" s="352"/>
      <c r="AL933" s="352"/>
      <c r="AM933" s="352"/>
      <c r="AN933" s="352"/>
      <c r="AO933" s="352"/>
      <c r="AP933" s="352"/>
      <c r="AQ933" s="352"/>
      <c r="AR933" s="352"/>
      <c r="AS933" s="352"/>
      <c r="AT933" s="352"/>
      <c r="AU933" s="352"/>
      <c r="AV933" s="352"/>
      <c r="AW933" s="352"/>
      <c r="AX933" s="352"/>
      <c r="AY933" s="352"/>
      <c r="AZ933" s="352"/>
      <c r="BA933" s="352"/>
      <c r="BB933" s="352"/>
      <c r="BC933" s="352"/>
      <c r="BD933" s="352"/>
      <c r="BE933" s="352"/>
      <c r="BF933" s="352"/>
      <c r="BG933" s="352"/>
    </row>
    <row r="934" spans="1:59" s="14" customFormat="1" ht="6.95" customHeight="1"/>
    <row r="935" spans="1:59" s="14" customFormat="1" ht="15.6" customHeight="1">
      <c r="A935" s="240" t="s">
        <v>356</v>
      </c>
      <c r="B935" s="240"/>
      <c r="C935" s="240"/>
      <c r="D935" s="240"/>
      <c r="E935" s="240"/>
      <c r="F935" s="240"/>
      <c r="G935" s="352" t="s">
        <v>475</v>
      </c>
      <c r="H935" s="352"/>
      <c r="I935" s="352"/>
      <c r="J935" s="352"/>
      <c r="K935" s="352"/>
      <c r="L935" s="352"/>
      <c r="M935" s="352"/>
      <c r="N935" s="352"/>
      <c r="O935" s="352"/>
      <c r="P935" s="352"/>
      <c r="Q935" s="352"/>
      <c r="R935" s="352"/>
      <c r="S935" s="352"/>
      <c r="T935" s="352"/>
      <c r="U935" s="352"/>
      <c r="V935" s="352"/>
      <c r="W935" s="352"/>
      <c r="X935" s="352"/>
      <c r="Y935" s="352"/>
      <c r="Z935" s="352"/>
      <c r="AA935" s="352"/>
      <c r="AB935" s="352"/>
      <c r="AC935" s="352"/>
      <c r="AD935" s="352"/>
      <c r="AE935" s="352"/>
      <c r="AF935" s="352"/>
      <c r="AG935" s="352"/>
      <c r="AH935" s="352"/>
      <c r="AI935" s="352"/>
      <c r="AJ935" s="352"/>
      <c r="AK935" s="352"/>
      <c r="AL935" s="352"/>
      <c r="AM935" s="352"/>
      <c r="AN935" s="352"/>
      <c r="AO935" s="352"/>
      <c r="AP935" s="352"/>
      <c r="AQ935" s="352"/>
      <c r="AR935" s="352"/>
      <c r="AS935" s="352"/>
      <c r="AT935" s="352"/>
      <c r="AU935" s="352"/>
      <c r="AV935" s="352"/>
      <c r="AW935" s="352"/>
      <c r="AX935" s="352"/>
      <c r="AY935" s="352"/>
      <c r="AZ935" s="352"/>
      <c r="BA935" s="352"/>
      <c r="BB935" s="352"/>
      <c r="BC935" s="352"/>
      <c r="BD935" s="352"/>
      <c r="BE935" s="352"/>
      <c r="BF935" s="352"/>
      <c r="BG935" s="352"/>
    </row>
    <row r="936" spans="1:59" s="14" customFormat="1" ht="6.95" customHeight="1"/>
    <row r="937" spans="1:59" s="14" customFormat="1" ht="15.6" customHeight="1">
      <c r="A937" s="240" t="s">
        <v>272</v>
      </c>
      <c r="B937" s="240"/>
      <c r="C937" s="240"/>
      <c r="D937" s="240"/>
      <c r="E937" s="240"/>
      <c r="F937" s="240"/>
      <c r="G937" s="352" t="s">
        <v>357</v>
      </c>
      <c r="H937" s="352"/>
      <c r="I937" s="352"/>
      <c r="J937" s="352"/>
      <c r="K937" s="352"/>
      <c r="L937" s="352"/>
      <c r="M937" s="352"/>
      <c r="N937" s="352"/>
      <c r="O937" s="352"/>
      <c r="P937" s="352"/>
      <c r="Q937" s="352"/>
      <c r="R937" s="352"/>
      <c r="S937" s="352"/>
      <c r="T937" s="352"/>
      <c r="U937" s="352"/>
      <c r="V937" s="352"/>
      <c r="W937" s="352"/>
      <c r="X937" s="352"/>
      <c r="Y937" s="352"/>
      <c r="Z937" s="352"/>
      <c r="AA937" s="352"/>
      <c r="AB937" s="352"/>
      <c r="AC937" s="352"/>
      <c r="AD937" s="352"/>
      <c r="AE937" s="352"/>
      <c r="AF937" s="352"/>
      <c r="AG937" s="352"/>
      <c r="AH937" s="352"/>
      <c r="AI937" s="352"/>
      <c r="AJ937" s="352"/>
      <c r="AK937" s="352"/>
      <c r="AL937" s="352"/>
      <c r="AM937" s="352"/>
      <c r="AN937" s="352"/>
      <c r="AO937" s="352"/>
      <c r="AP937" s="352"/>
      <c r="AQ937" s="352"/>
      <c r="AR937" s="352"/>
      <c r="AS937" s="352"/>
      <c r="AT937" s="352"/>
      <c r="AU937" s="352"/>
      <c r="AV937" s="352"/>
      <c r="AW937" s="352"/>
      <c r="AX937" s="352"/>
      <c r="AY937" s="352"/>
      <c r="AZ937" s="352"/>
      <c r="BA937" s="352"/>
      <c r="BB937" s="352"/>
      <c r="BC937" s="352"/>
      <c r="BD937" s="352"/>
      <c r="BE937" s="352"/>
      <c r="BF937" s="352"/>
      <c r="BG937" s="352"/>
    </row>
    <row r="938" spans="1:59" s="14" customFormat="1" ht="6.95" customHeight="1"/>
    <row r="939" spans="1:59" s="14" customFormat="1" ht="15.6" customHeight="1">
      <c r="A939" s="394" t="s">
        <v>358</v>
      </c>
      <c r="B939" s="394"/>
      <c r="C939" s="394"/>
      <c r="D939" s="394"/>
      <c r="E939" s="394"/>
      <c r="F939" s="394"/>
      <c r="G939" s="395" t="s">
        <v>284</v>
      </c>
      <c r="H939" s="395"/>
      <c r="I939" s="395"/>
      <c r="J939" s="395"/>
      <c r="K939" s="395"/>
      <c r="L939" s="395"/>
      <c r="M939" s="395"/>
      <c r="N939" s="395"/>
      <c r="O939" s="395"/>
      <c r="P939" s="395"/>
      <c r="Q939" s="395"/>
      <c r="R939" s="395"/>
      <c r="S939" s="395"/>
      <c r="T939" s="395"/>
      <c r="U939" s="395"/>
      <c r="V939" s="395"/>
      <c r="W939" s="395"/>
      <c r="X939" s="395"/>
      <c r="Y939" s="395"/>
      <c r="Z939" s="395"/>
      <c r="AA939" s="395"/>
      <c r="AB939" s="395"/>
      <c r="AC939" s="395"/>
      <c r="AD939" s="395"/>
      <c r="AE939" s="395"/>
      <c r="AF939" s="395"/>
      <c r="AG939" s="395"/>
      <c r="AH939" s="395"/>
      <c r="AI939" s="395"/>
      <c r="AJ939" s="395"/>
      <c r="AK939" s="395"/>
      <c r="AL939" s="395"/>
      <c r="AM939" s="395"/>
      <c r="AN939" s="395"/>
      <c r="AO939" s="395"/>
      <c r="AP939" s="395"/>
      <c r="AQ939" s="395"/>
      <c r="AR939" s="395"/>
      <c r="AS939" s="395"/>
      <c r="AT939" s="395"/>
      <c r="AU939" s="395"/>
      <c r="AV939" s="395"/>
      <c r="AW939" s="395"/>
      <c r="AX939" s="395"/>
      <c r="AY939" s="395"/>
      <c r="AZ939" s="395"/>
      <c r="BA939" s="395"/>
      <c r="BB939" s="395"/>
      <c r="BC939" s="395"/>
      <c r="BD939" s="395"/>
      <c r="BE939" s="395"/>
      <c r="BF939" s="395"/>
      <c r="BG939" s="395"/>
    </row>
    <row r="940" spans="1:59" s="14" customFormat="1" ht="6.95" customHeight="1"/>
    <row r="941" spans="1:59" s="14" customFormat="1" ht="15.6" customHeight="1">
      <c r="A941" s="240" t="s">
        <v>359</v>
      </c>
      <c r="B941" s="240"/>
      <c r="C941" s="240"/>
      <c r="D941" s="240"/>
      <c r="E941" s="240"/>
      <c r="F941" s="240"/>
      <c r="G941" s="352" t="s">
        <v>360</v>
      </c>
      <c r="H941" s="352"/>
      <c r="I941" s="352"/>
      <c r="J941" s="352"/>
      <c r="K941" s="352"/>
      <c r="L941" s="352"/>
      <c r="M941" s="352"/>
      <c r="N941" s="352"/>
      <c r="O941" s="352"/>
      <c r="P941" s="352"/>
      <c r="Q941" s="352"/>
      <c r="R941" s="352"/>
      <c r="S941" s="352"/>
      <c r="T941" s="352"/>
      <c r="U941" s="352"/>
      <c r="V941" s="352"/>
      <c r="W941" s="352"/>
      <c r="X941" s="352"/>
      <c r="Y941" s="352"/>
      <c r="Z941" s="352"/>
      <c r="AA941" s="352"/>
      <c r="AB941" s="352"/>
      <c r="AC941" s="352"/>
      <c r="AD941" s="352"/>
      <c r="AE941" s="352"/>
      <c r="AF941" s="352"/>
      <c r="AG941" s="352"/>
      <c r="AH941" s="352"/>
      <c r="AI941" s="352"/>
      <c r="AJ941" s="352"/>
      <c r="AK941" s="352"/>
      <c r="AL941" s="352"/>
      <c r="AM941" s="352"/>
      <c r="AN941" s="352"/>
      <c r="AO941" s="352"/>
      <c r="AP941" s="352"/>
      <c r="AQ941" s="352"/>
      <c r="AR941" s="352"/>
      <c r="AS941" s="352"/>
      <c r="AT941" s="352"/>
      <c r="AU941" s="352"/>
      <c r="AV941" s="352"/>
      <c r="AW941" s="352"/>
      <c r="AX941" s="352"/>
      <c r="AY941" s="352"/>
      <c r="AZ941" s="352"/>
      <c r="BA941" s="352"/>
      <c r="BB941" s="352"/>
      <c r="BC941" s="352"/>
      <c r="BD941" s="352"/>
      <c r="BE941" s="352"/>
      <c r="BF941" s="352"/>
      <c r="BG941" s="352"/>
    </row>
    <row r="942" spans="1:59" s="14" customFormat="1" ht="6.95" customHeight="1"/>
    <row r="943" spans="1:59" s="14" customFormat="1" ht="15.6" customHeight="1">
      <c r="A943" s="240" t="s">
        <v>361</v>
      </c>
      <c r="B943" s="240"/>
      <c r="C943" s="240"/>
      <c r="D943" s="240"/>
      <c r="E943" s="240"/>
      <c r="F943" s="240"/>
      <c r="G943" s="352" t="s">
        <v>514</v>
      </c>
      <c r="H943" s="352"/>
      <c r="I943" s="352"/>
      <c r="J943" s="352"/>
      <c r="K943" s="352"/>
      <c r="L943" s="352"/>
      <c r="M943" s="352"/>
      <c r="N943" s="352"/>
      <c r="O943" s="352"/>
      <c r="P943" s="352"/>
      <c r="Q943" s="352"/>
      <c r="R943" s="352"/>
      <c r="S943" s="352"/>
      <c r="T943" s="352"/>
      <c r="U943" s="352"/>
      <c r="V943" s="352"/>
      <c r="W943" s="352"/>
      <c r="X943" s="352"/>
      <c r="Y943" s="352"/>
      <c r="Z943" s="352"/>
      <c r="AA943" s="352"/>
      <c r="AB943" s="352"/>
      <c r="AC943" s="352"/>
      <c r="AD943" s="352"/>
      <c r="AE943" s="352"/>
      <c r="AF943" s="352"/>
      <c r="AG943" s="352"/>
      <c r="AH943" s="352"/>
      <c r="AI943" s="352"/>
      <c r="AJ943" s="352"/>
      <c r="AK943" s="352"/>
      <c r="AL943" s="352"/>
      <c r="AM943" s="352"/>
      <c r="AN943" s="352"/>
      <c r="AO943" s="352"/>
      <c r="AP943" s="352"/>
      <c r="AQ943" s="352"/>
      <c r="AR943" s="352"/>
      <c r="AS943" s="352"/>
      <c r="AT943" s="352"/>
      <c r="AU943" s="352"/>
      <c r="AV943" s="352"/>
      <c r="AW943" s="352"/>
      <c r="AX943" s="352"/>
      <c r="AY943" s="352"/>
      <c r="AZ943" s="352"/>
      <c r="BA943" s="352"/>
      <c r="BB943" s="352"/>
      <c r="BC943" s="352"/>
      <c r="BD943" s="352"/>
      <c r="BE943" s="352"/>
      <c r="BF943" s="352"/>
      <c r="BG943" s="352"/>
    </row>
    <row r="944" spans="1:59" s="14" customFormat="1" ht="6.95" customHeight="1"/>
    <row r="945" spans="1:59" s="14" customFormat="1" ht="15.6" customHeight="1">
      <c r="A945" s="240" t="s">
        <v>362</v>
      </c>
      <c r="B945" s="240"/>
      <c r="C945" s="240"/>
      <c r="D945" s="240"/>
      <c r="E945" s="240"/>
      <c r="F945" s="240"/>
      <c r="G945" s="352" t="s">
        <v>363</v>
      </c>
      <c r="H945" s="352"/>
      <c r="I945" s="352"/>
      <c r="J945" s="352"/>
      <c r="K945" s="352"/>
      <c r="L945" s="352"/>
      <c r="M945" s="352"/>
      <c r="N945" s="352"/>
      <c r="O945" s="352"/>
      <c r="P945" s="352"/>
      <c r="Q945" s="352"/>
      <c r="R945" s="352"/>
      <c r="S945" s="352"/>
      <c r="T945" s="352"/>
      <c r="U945" s="352"/>
      <c r="V945" s="352"/>
      <c r="W945" s="352"/>
      <c r="X945" s="352"/>
      <c r="Y945" s="352"/>
      <c r="Z945" s="352"/>
      <c r="AA945" s="352"/>
      <c r="AB945" s="352"/>
      <c r="AC945" s="352"/>
      <c r="AD945" s="352"/>
      <c r="AE945" s="352"/>
      <c r="AF945" s="352"/>
      <c r="AG945" s="352"/>
      <c r="AH945" s="352"/>
      <c r="AI945" s="352"/>
      <c r="AJ945" s="352"/>
      <c r="AK945" s="352"/>
      <c r="AL945" s="352"/>
      <c r="AM945" s="352"/>
      <c r="AN945" s="352"/>
      <c r="AO945" s="352"/>
      <c r="AP945" s="352"/>
      <c r="AQ945" s="352"/>
      <c r="AR945" s="352"/>
      <c r="AS945" s="352"/>
      <c r="AT945" s="352"/>
      <c r="AU945" s="352"/>
      <c r="AV945" s="352"/>
      <c r="AW945" s="352"/>
      <c r="AX945" s="352"/>
      <c r="AY945" s="352"/>
      <c r="AZ945" s="352"/>
      <c r="BA945" s="352"/>
      <c r="BB945" s="352"/>
      <c r="BC945" s="352"/>
      <c r="BD945" s="352"/>
      <c r="BE945" s="352"/>
      <c r="BF945" s="352"/>
      <c r="BG945" s="352"/>
    </row>
    <row r="946" spans="1:59" s="14" customFormat="1" ht="6.95" customHeight="1"/>
    <row r="947" spans="1:59" s="14" customFormat="1" ht="15.6" customHeight="1">
      <c r="A947" s="397" t="s">
        <v>364</v>
      </c>
      <c r="B947" s="397"/>
      <c r="C947" s="397"/>
      <c r="D947" s="397"/>
      <c r="E947" s="397"/>
      <c r="F947" s="397"/>
      <c r="G947" s="398" t="s">
        <v>372</v>
      </c>
      <c r="H947" s="399"/>
      <c r="I947" s="399"/>
      <c r="J947" s="399"/>
      <c r="K947" s="399"/>
      <c r="L947" s="399"/>
      <c r="M947" s="399"/>
      <c r="N947" s="399"/>
      <c r="O947" s="399"/>
      <c r="P947" s="399"/>
      <c r="Q947" s="399"/>
      <c r="R947" s="399"/>
      <c r="S947" s="399"/>
      <c r="T947" s="399"/>
      <c r="U947" s="399"/>
      <c r="V947" s="399"/>
      <c r="W947" s="399"/>
      <c r="X947" s="399"/>
      <c r="Y947" s="399"/>
      <c r="Z947" s="399"/>
      <c r="AA947" s="399"/>
      <c r="AB947" s="399"/>
      <c r="AC947" s="399"/>
      <c r="AD947" s="399"/>
      <c r="AE947" s="399"/>
      <c r="AF947" s="399"/>
      <c r="AG947" s="399"/>
      <c r="AH947" s="399"/>
      <c r="AI947" s="399"/>
      <c r="AJ947" s="399"/>
      <c r="AK947" s="399"/>
      <c r="AL947" s="399"/>
      <c r="AM947" s="399"/>
      <c r="AN947" s="399"/>
      <c r="AO947" s="399"/>
      <c r="AP947" s="399"/>
      <c r="AQ947" s="399"/>
      <c r="AR947" s="399"/>
      <c r="AS947" s="399"/>
      <c r="AT947" s="399"/>
      <c r="AU947" s="399"/>
      <c r="AV947" s="399"/>
      <c r="AW947" s="399"/>
      <c r="AX947" s="399"/>
      <c r="AY947" s="399"/>
      <c r="AZ947" s="399"/>
      <c r="BA947" s="399"/>
      <c r="BB947" s="399"/>
      <c r="BC947" s="399"/>
      <c r="BD947" s="399"/>
      <c r="BE947" s="399"/>
      <c r="BF947" s="399"/>
      <c r="BG947" s="399"/>
    </row>
    <row r="948" spans="1:59" s="14" customFormat="1" ht="15.6" customHeight="1">
      <c r="A948" s="135"/>
      <c r="B948" s="135"/>
      <c r="C948" s="135"/>
      <c r="D948" s="135"/>
      <c r="E948" s="135"/>
      <c r="F948" s="135"/>
      <c r="G948" s="404" t="s">
        <v>478</v>
      </c>
      <c r="H948" s="405"/>
      <c r="I948" s="405"/>
      <c r="J948" s="405"/>
      <c r="K948" s="405"/>
      <c r="L948" s="405"/>
      <c r="M948" s="405"/>
      <c r="N948" s="405"/>
      <c r="O948" s="405"/>
      <c r="P948" s="405"/>
      <c r="Q948" s="405"/>
      <c r="R948" s="405"/>
      <c r="S948" s="405"/>
      <c r="T948" s="405"/>
      <c r="U948" s="405"/>
      <c r="V948" s="399">
        <f>$AX$781</f>
        <v>2019</v>
      </c>
      <c r="W948" s="399"/>
      <c r="X948" s="399"/>
      <c r="Y948" s="399"/>
      <c r="Z948" s="137"/>
      <c r="AA948" s="137"/>
      <c r="AB948" s="137"/>
      <c r="AC948" s="137"/>
      <c r="AD948" s="137"/>
      <c r="AE948" s="137"/>
      <c r="AF948" s="137"/>
      <c r="AG948" s="137"/>
      <c r="AH948" s="137"/>
      <c r="AI948" s="137"/>
      <c r="AJ948" s="137"/>
      <c r="AK948" s="137"/>
      <c r="AL948" s="137"/>
      <c r="AM948" s="137"/>
      <c r="AN948" s="137"/>
      <c r="AO948" s="137"/>
      <c r="AP948" s="137"/>
      <c r="AQ948" s="137"/>
      <c r="AR948" s="137"/>
      <c r="AS948" s="137"/>
      <c r="AT948" s="137"/>
      <c r="AU948" s="137"/>
      <c r="AV948" s="137"/>
      <c r="AW948" s="137"/>
      <c r="AX948" s="137"/>
      <c r="AY948" s="137"/>
      <c r="AZ948" s="137"/>
      <c r="BA948" s="137"/>
      <c r="BB948" s="137"/>
      <c r="BC948" s="137"/>
      <c r="BD948" s="137"/>
      <c r="BE948" s="137"/>
      <c r="BF948" s="137"/>
      <c r="BG948" s="137"/>
    </row>
    <row r="949" spans="1:59" s="14" customFormat="1" ht="6.95" customHeight="1"/>
    <row r="950" spans="1:59" s="14" customFormat="1" ht="15.6" customHeight="1">
      <c r="A950" s="240" t="s">
        <v>365</v>
      </c>
      <c r="B950" s="240"/>
      <c r="C950" s="240"/>
      <c r="D950" s="240"/>
      <c r="E950" s="240"/>
      <c r="F950" s="240"/>
      <c r="G950" s="352" t="s">
        <v>366</v>
      </c>
      <c r="H950" s="352"/>
      <c r="I950" s="352"/>
      <c r="J950" s="352"/>
      <c r="K950" s="352"/>
      <c r="L950" s="352"/>
      <c r="M950" s="352"/>
      <c r="N950" s="352"/>
      <c r="O950" s="352"/>
      <c r="P950" s="352"/>
      <c r="Q950" s="352"/>
      <c r="R950" s="352"/>
      <c r="S950" s="352"/>
      <c r="T950" s="352"/>
      <c r="U950" s="352"/>
      <c r="V950" s="352"/>
      <c r="W950" s="352"/>
      <c r="X950" s="352"/>
      <c r="Y950" s="352"/>
      <c r="Z950" s="352"/>
      <c r="AA950" s="352"/>
      <c r="AB950" s="352"/>
      <c r="AC950" s="352"/>
      <c r="AD950" s="352"/>
      <c r="AE950" s="352"/>
      <c r="AF950" s="352"/>
      <c r="AG950" s="352"/>
      <c r="AH950" s="352"/>
      <c r="AI950" s="352"/>
      <c r="AJ950" s="352"/>
      <c r="AK950" s="352"/>
      <c r="AL950" s="352"/>
      <c r="AM950" s="352"/>
      <c r="AN950" s="352"/>
      <c r="AO950" s="352"/>
      <c r="AP950" s="352"/>
      <c r="AQ950" s="352"/>
      <c r="AR950" s="352"/>
      <c r="AS950" s="352"/>
      <c r="AT950" s="352"/>
      <c r="AU950" s="352"/>
      <c r="AV950" s="352"/>
      <c r="AW950" s="352"/>
      <c r="AX950" s="352"/>
      <c r="AY950" s="352"/>
      <c r="AZ950" s="352"/>
      <c r="BA950" s="352"/>
      <c r="BB950" s="352"/>
      <c r="BC950" s="352"/>
      <c r="BD950" s="352"/>
      <c r="BE950" s="352"/>
      <c r="BF950" s="352"/>
      <c r="BG950" s="352"/>
    </row>
    <row r="951" spans="1:59" s="14" customFormat="1" ht="6.95" customHeight="1"/>
    <row r="952" spans="1:59" s="14" customFormat="1" ht="15.6" customHeight="1">
      <c r="A952" s="394" t="s">
        <v>367</v>
      </c>
      <c r="B952" s="394"/>
      <c r="C952" s="394"/>
      <c r="D952" s="394"/>
      <c r="E952" s="394"/>
      <c r="F952" s="394"/>
      <c r="G952" s="394"/>
      <c r="H952" s="394"/>
      <c r="I952" s="394"/>
      <c r="J952" s="396" t="s">
        <v>371</v>
      </c>
      <c r="K952" s="396"/>
      <c r="L952" s="396"/>
      <c r="M952" s="396"/>
      <c r="N952" s="396"/>
      <c r="O952" s="396"/>
      <c r="P952" s="396"/>
      <c r="Q952" s="396"/>
      <c r="R952" s="396"/>
      <c r="S952" s="396"/>
      <c r="T952" s="396"/>
      <c r="U952" s="396"/>
      <c r="V952" s="396"/>
      <c r="W952" s="396"/>
      <c r="X952" s="396"/>
      <c r="Y952" s="396"/>
      <c r="Z952" s="396"/>
      <c r="AA952" s="396"/>
      <c r="AB952" s="396"/>
      <c r="AC952" s="396"/>
      <c r="AD952" s="396"/>
      <c r="AE952" s="396"/>
      <c r="AF952" s="396"/>
      <c r="AG952" s="396"/>
      <c r="AH952" s="396"/>
      <c r="AI952" s="396"/>
      <c r="AJ952" s="396"/>
      <c r="AK952" s="396"/>
      <c r="AL952" s="396"/>
      <c r="AM952" s="396"/>
      <c r="AN952" s="396"/>
      <c r="AO952" s="396"/>
      <c r="AP952" s="396"/>
      <c r="AQ952" s="396"/>
      <c r="AR952" s="396"/>
      <c r="AS952" s="396"/>
      <c r="AT952" s="396"/>
      <c r="AU952" s="396"/>
      <c r="AV952" s="396"/>
      <c r="AW952" s="396"/>
      <c r="AX952" s="396"/>
      <c r="AY952" s="396"/>
      <c r="AZ952" s="396"/>
      <c r="BA952" s="396"/>
      <c r="BB952" s="396"/>
      <c r="BC952" s="396"/>
      <c r="BD952" s="396"/>
      <c r="BE952" s="396"/>
      <c r="BF952" s="396"/>
      <c r="BG952" s="396"/>
    </row>
    <row r="953" spans="1:59" s="14" customFormat="1" ht="6.95" customHeight="1"/>
    <row r="954" spans="1:59" s="14" customFormat="1" ht="82.5" customHeight="1">
      <c r="A954" s="397" t="s">
        <v>368</v>
      </c>
      <c r="B954" s="397"/>
      <c r="C954" s="397"/>
      <c r="D954" s="397"/>
      <c r="E954" s="397"/>
      <c r="F954" s="397"/>
      <c r="G954" s="406" t="s">
        <v>369</v>
      </c>
      <c r="H954" s="406"/>
      <c r="I954" s="406"/>
      <c r="J954" s="406"/>
      <c r="K954" s="406"/>
      <c r="L954" s="406"/>
      <c r="M954" s="406"/>
      <c r="N954" s="406"/>
      <c r="O954" s="406"/>
      <c r="P954" s="406"/>
      <c r="Q954" s="406"/>
      <c r="R954" s="406"/>
      <c r="S954" s="406"/>
      <c r="T954" s="406"/>
      <c r="U954" s="406"/>
      <c r="V954" s="406"/>
      <c r="W954" s="406"/>
      <c r="X954" s="406"/>
      <c r="Y954" s="406"/>
      <c r="Z954" s="406"/>
      <c r="AA954" s="406"/>
      <c r="AB954" s="406"/>
      <c r="AC954" s="406"/>
      <c r="AD954" s="406"/>
      <c r="AE954" s="406"/>
      <c r="AF954" s="406"/>
      <c r="AG954" s="406"/>
      <c r="AH954" s="406"/>
      <c r="AI954" s="406"/>
      <c r="AJ954" s="406"/>
      <c r="AK954" s="406"/>
      <c r="AL954" s="406"/>
      <c r="AM954" s="406"/>
      <c r="AN954" s="406"/>
      <c r="AO954" s="406"/>
      <c r="AP954" s="406"/>
      <c r="AQ954" s="406"/>
      <c r="AR954" s="406"/>
      <c r="AS954" s="406"/>
      <c r="AT954" s="406"/>
      <c r="AU954" s="406"/>
      <c r="AV954" s="406"/>
      <c r="AW954" s="406"/>
      <c r="AX954" s="406"/>
      <c r="AY954" s="406"/>
      <c r="AZ954" s="406"/>
      <c r="BA954" s="406"/>
      <c r="BB954" s="406"/>
      <c r="BC954" s="406"/>
      <c r="BD954" s="406"/>
      <c r="BE954" s="406"/>
      <c r="BF954" s="406"/>
      <c r="BG954" s="406"/>
    </row>
    <row r="955" spans="1:59" s="14" customFormat="1" ht="8.1" customHeight="1"/>
    <row r="956" spans="1:59" s="14" customFormat="1" ht="15.6" customHeight="1">
      <c r="A956" s="394" t="s">
        <v>370</v>
      </c>
      <c r="B956" s="394"/>
      <c r="C956" s="394"/>
      <c r="D956" s="394"/>
      <c r="E956" s="394"/>
      <c r="F956" s="394"/>
      <c r="G956" s="394"/>
      <c r="H956" s="394"/>
      <c r="I956" s="394"/>
      <c r="J956" s="395" t="s">
        <v>295</v>
      </c>
      <c r="K956" s="396"/>
      <c r="L956" s="396"/>
      <c r="M956" s="396"/>
      <c r="N956" s="396"/>
      <c r="O956" s="396"/>
      <c r="P956" s="396"/>
      <c r="Q956" s="396"/>
      <c r="R956" s="396"/>
      <c r="S956" s="396"/>
      <c r="T956" s="396"/>
      <c r="U956" s="396"/>
      <c r="V956" s="396"/>
      <c r="W956" s="396"/>
      <c r="X956" s="396"/>
      <c r="Y956" s="396"/>
      <c r="Z956" s="396"/>
      <c r="AA956" s="396"/>
      <c r="AB956" s="396"/>
      <c r="AC956" s="396"/>
      <c r="AD956" s="396"/>
      <c r="AE956" s="396"/>
      <c r="AF956" s="396"/>
      <c r="AG956" s="396"/>
      <c r="AH956" s="396"/>
      <c r="AI956" s="396"/>
      <c r="AJ956" s="396"/>
      <c r="AK956" s="396"/>
      <c r="AL956" s="396"/>
      <c r="AM956" s="396"/>
      <c r="AN956" s="396"/>
      <c r="AO956" s="396"/>
      <c r="AP956" s="396"/>
      <c r="AQ956" s="396"/>
      <c r="AR956" s="396"/>
      <c r="AS956" s="396"/>
      <c r="AT956" s="396"/>
      <c r="AU956" s="396"/>
      <c r="AV956" s="396"/>
      <c r="AW956" s="396"/>
      <c r="AX956" s="396"/>
      <c r="AY956" s="396"/>
      <c r="AZ956" s="396"/>
      <c r="BA956" s="396"/>
      <c r="BB956" s="396"/>
      <c r="BC956" s="396"/>
      <c r="BD956" s="396"/>
      <c r="BE956" s="396"/>
      <c r="BF956" s="396"/>
      <c r="BG956" s="396"/>
    </row>
    <row r="957" spans="1:59" s="14" customFormat="1" ht="8.1" customHeight="1"/>
    <row r="958" spans="1:59" s="14" customFormat="1" ht="15.6" customHeight="1">
      <c r="A958" s="400" t="s">
        <v>394</v>
      </c>
      <c r="B958" s="400"/>
      <c r="C958" s="400"/>
      <c r="D958" s="400"/>
      <c r="E958" s="400"/>
      <c r="F958" s="400"/>
      <c r="G958" s="400"/>
      <c r="H958" s="400"/>
      <c r="I958" s="400"/>
      <c r="J958" s="400"/>
      <c r="K958" s="400"/>
      <c r="L958" s="400"/>
      <c r="M958" s="400"/>
      <c r="N958" s="400"/>
      <c r="O958" s="400"/>
      <c r="P958" s="400"/>
      <c r="Q958" s="400"/>
      <c r="R958" s="400"/>
      <c r="S958" s="400"/>
      <c r="T958" s="400"/>
      <c r="U958" s="400"/>
      <c r="V958" s="400"/>
      <c r="W958" s="400"/>
      <c r="X958" s="400"/>
      <c r="Y958" s="400"/>
      <c r="Z958" s="400"/>
      <c r="AA958" s="400"/>
      <c r="AB958" s="400"/>
      <c r="AC958" s="400"/>
      <c r="AD958" s="400"/>
      <c r="AE958" s="400"/>
      <c r="AF958" s="400"/>
      <c r="AG958" s="400"/>
      <c r="AH958" s="400"/>
      <c r="AI958" s="400"/>
      <c r="AJ958" s="400"/>
      <c r="AK958" s="400"/>
      <c r="AL958" s="400"/>
      <c r="AM958" s="400"/>
      <c r="AN958" s="400"/>
      <c r="AO958" s="400"/>
      <c r="AP958" s="400"/>
      <c r="AQ958" s="400"/>
      <c r="AR958" s="400"/>
      <c r="AS958" s="400"/>
      <c r="AT958" s="400"/>
      <c r="AU958" s="400"/>
      <c r="AV958" s="400"/>
      <c r="AW958" s="400"/>
      <c r="AX958" s="400"/>
      <c r="AY958" s="400"/>
      <c r="AZ958" s="400"/>
      <c r="BA958" s="400"/>
      <c r="BB958" s="400"/>
      <c r="BC958" s="400"/>
      <c r="BD958" s="400"/>
      <c r="BE958" s="400"/>
      <c r="BF958" s="400"/>
      <c r="BG958" s="400"/>
    </row>
    <row r="959" spans="1:59" s="14" customFormat="1" ht="8.1" customHeight="1"/>
    <row r="960" spans="1:59" s="14" customFormat="1" ht="8.1" customHeight="1"/>
    <row r="961" s="14" customFormat="1" ht="8.1" customHeight="1"/>
    <row r="962" s="14" customFormat="1" ht="8.1" customHeight="1"/>
    <row r="963" s="14" customFormat="1" ht="8.1" customHeight="1"/>
    <row r="964" s="14" customFormat="1" ht="8.1" customHeight="1"/>
    <row r="965" s="14" customFormat="1" ht="8.1" customHeight="1"/>
    <row r="966" s="14" customFormat="1" ht="8.1" customHeight="1"/>
    <row r="967" s="14" customFormat="1" ht="8.1" customHeight="1"/>
    <row r="968" s="14" customFormat="1" ht="8.1" customHeight="1"/>
    <row r="969" s="14" customFormat="1" ht="8.1" customHeight="1"/>
    <row r="970" s="14" customFormat="1" ht="8.1" customHeight="1"/>
    <row r="971" s="14" customFormat="1" ht="8.1" customHeight="1"/>
    <row r="972" s="14" customFormat="1" ht="8.1" customHeight="1"/>
    <row r="973" s="14" customFormat="1" ht="8.1" customHeight="1"/>
    <row r="974" s="14" customFormat="1" ht="8.1" customHeight="1"/>
    <row r="975" s="14" customFormat="1" ht="8.1" customHeight="1"/>
    <row r="976" s="14" customFormat="1" ht="8.1" customHeight="1"/>
    <row r="977" s="14" customFormat="1" ht="8.1" customHeight="1"/>
    <row r="978" s="14" customFormat="1" ht="8.1" customHeight="1"/>
    <row r="979" s="14" customFormat="1" ht="8.1" customHeight="1"/>
    <row r="980" s="14" customFormat="1" ht="8.1" customHeight="1"/>
    <row r="981" s="14" customFormat="1" ht="8.1" customHeight="1"/>
    <row r="982" s="14" customFormat="1" ht="8.1" customHeight="1"/>
    <row r="983" s="14" customFormat="1" ht="8.1" customHeight="1"/>
    <row r="984" s="14" customFormat="1" ht="8.1" customHeight="1"/>
    <row r="985" s="14" customFormat="1" ht="8.1" customHeight="1"/>
    <row r="986" s="14" customFormat="1" ht="8.1" customHeight="1"/>
    <row r="987" s="14" customFormat="1" ht="8.1" customHeight="1"/>
    <row r="988" s="14" customFormat="1" ht="8.1" customHeight="1"/>
    <row r="989" s="14" customFormat="1" ht="8.1" customHeight="1"/>
    <row r="990" s="14" customFormat="1" ht="8.1" customHeight="1"/>
    <row r="991" s="14" customFormat="1" ht="8.1" customHeight="1"/>
    <row r="992" s="14" customFormat="1" ht="8.1" customHeight="1"/>
    <row r="993" s="14" customFormat="1" ht="8.1" customHeight="1"/>
    <row r="994" s="14" customFormat="1" ht="8.1" customHeight="1"/>
    <row r="995" s="14" customFormat="1" ht="8.1" customHeight="1"/>
    <row r="996" s="14" customFormat="1" ht="8.1" customHeight="1"/>
    <row r="997" s="14" customFormat="1" ht="8.1" customHeight="1"/>
    <row r="998" s="14" customFormat="1" ht="8.1" customHeight="1"/>
    <row r="999" s="14" customFormat="1" ht="8.1" customHeight="1"/>
    <row r="1000" s="14" customFormat="1" ht="8.1" customHeight="1"/>
    <row r="1001" s="14" customFormat="1" ht="8.1" customHeight="1"/>
    <row r="1002" s="14" customFormat="1" ht="8.1" customHeight="1"/>
    <row r="1003" s="14" customFormat="1" ht="8.1" customHeight="1"/>
    <row r="1004" s="14" customFormat="1" ht="8.1" customHeight="1"/>
    <row r="1005" s="14" customFormat="1" ht="8.1" customHeight="1"/>
    <row r="1006" s="14" customFormat="1" ht="8.1" customHeight="1"/>
    <row r="1007" s="14" customFormat="1" ht="8.1" customHeight="1"/>
    <row r="1008" s="14" customFormat="1" ht="8.1" customHeight="1"/>
    <row r="1009" s="14" customFormat="1" ht="8.1" customHeight="1"/>
    <row r="1010" s="14" customFormat="1" ht="8.1" customHeight="1"/>
    <row r="1011" s="14" customFormat="1" ht="8.1" customHeight="1"/>
    <row r="1012" s="14" customFormat="1" ht="8.1" customHeight="1"/>
    <row r="1013" s="14" customFormat="1" ht="8.1" customHeight="1"/>
    <row r="1014" s="14" customFormat="1" ht="8.1" customHeight="1"/>
    <row r="1015" s="14" customFormat="1" ht="8.1" customHeight="1"/>
    <row r="1016" s="14" customFormat="1" ht="8.1" customHeight="1"/>
    <row r="1017" s="14" customFormat="1" ht="8.1" customHeight="1"/>
    <row r="1018" s="14" customFormat="1" ht="8.1" customHeight="1"/>
    <row r="1019" s="14" customFormat="1" ht="8.1" customHeight="1"/>
    <row r="1020" s="14" customFormat="1" ht="8.1" customHeight="1"/>
    <row r="1021" s="14" customFormat="1" ht="8.1" customHeight="1"/>
    <row r="1022" s="14" customFormat="1" ht="8.1" customHeight="1"/>
    <row r="1023" s="14" customFormat="1" ht="8.1" customHeight="1"/>
    <row r="1024" s="14" customFormat="1" ht="8.1" customHeight="1"/>
    <row r="1025" s="14" customFormat="1" ht="8.1" customHeight="1"/>
    <row r="1026" s="14" customFormat="1" ht="8.1" customHeight="1"/>
    <row r="1027" s="14" customFormat="1" ht="8.1" customHeight="1"/>
    <row r="1028" s="14" customFormat="1" ht="8.1" customHeight="1"/>
    <row r="1029" s="14" customFormat="1" ht="8.1" customHeight="1"/>
    <row r="1030" s="14" customFormat="1" ht="8.1" customHeight="1"/>
    <row r="1031" s="14" customFormat="1" ht="8.1" customHeight="1"/>
    <row r="1032" s="14" customFormat="1" ht="8.1" customHeight="1"/>
    <row r="1033" s="14" customFormat="1" ht="8.1" customHeight="1"/>
    <row r="1034" s="14" customFormat="1" ht="8.1" customHeight="1"/>
    <row r="1035" s="14" customFormat="1" ht="8.1" customHeight="1"/>
    <row r="1036" s="14" customFormat="1" ht="8.1" customHeight="1"/>
    <row r="1037" s="14" customFormat="1" ht="8.1" customHeight="1"/>
    <row r="1038" s="14" customFormat="1" ht="8.1" customHeight="1"/>
    <row r="1039" s="14" customFormat="1" ht="8.1" customHeight="1"/>
    <row r="1040" s="14" customFormat="1" ht="8.1" customHeight="1"/>
    <row r="1041" s="14" customFormat="1" ht="8.1" customHeight="1"/>
    <row r="1042" s="14" customFormat="1" ht="8.1" customHeight="1"/>
    <row r="1043" s="14" customFormat="1" ht="8.1" customHeight="1"/>
    <row r="1044" s="14" customFormat="1" ht="8.1" customHeight="1"/>
    <row r="1045" s="14" customFormat="1" ht="8.1" customHeight="1"/>
    <row r="1046" s="14" customFormat="1" ht="8.1" customHeight="1"/>
    <row r="1047" s="14" customFormat="1" ht="8.1" customHeight="1"/>
    <row r="1048" s="14" customFormat="1" ht="8.1" customHeight="1"/>
    <row r="1049" s="14" customFormat="1" ht="8.1" customHeight="1"/>
    <row r="1050" s="14" customFormat="1" ht="8.1" customHeight="1"/>
    <row r="1051" s="14" customFormat="1" ht="8.1" customHeight="1"/>
    <row r="1052" s="14" customFormat="1" ht="8.1" customHeight="1"/>
    <row r="1053" s="14" customFormat="1" ht="8.1" customHeight="1"/>
    <row r="1054" s="14" customFormat="1" ht="8.1" customHeight="1"/>
    <row r="1055" s="14" customFormat="1" ht="8.1" customHeight="1"/>
    <row r="1056" s="14" customFormat="1" ht="8.1" customHeight="1"/>
    <row r="1057" s="14" customFormat="1" ht="8.1" customHeight="1"/>
    <row r="1058" s="14" customFormat="1" ht="8.1" customHeight="1"/>
    <row r="1059" s="14" customFormat="1" ht="8.1" customHeight="1"/>
    <row r="1060" s="14" customFormat="1" ht="8.1" customHeight="1"/>
    <row r="1061" s="14" customFormat="1" ht="8.1" customHeight="1"/>
    <row r="1062" s="14" customFormat="1" ht="8.1" customHeight="1"/>
    <row r="1063" s="14" customFormat="1" ht="8.1" customHeight="1"/>
    <row r="1064" s="14" customFormat="1" ht="8.1" customHeight="1"/>
    <row r="1065" s="14" customFormat="1" ht="8.1" customHeight="1"/>
    <row r="1066" s="14" customFormat="1" ht="8.1" customHeight="1"/>
    <row r="1067" s="14" customFormat="1" ht="8.1" customHeight="1"/>
    <row r="1068" s="14" customFormat="1" ht="8.1" customHeight="1"/>
    <row r="1069" s="14" customFormat="1" ht="8.1" customHeight="1"/>
    <row r="1070" s="14" customFormat="1" ht="8.1" customHeight="1"/>
    <row r="1071" s="14" customFormat="1" ht="8.1" customHeight="1"/>
    <row r="1072" s="14" customFormat="1" ht="8.1" customHeight="1"/>
    <row r="1073" s="14" customFormat="1" ht="8.1" customHeight="1"/>
    <row r="1074" s="14" customFormat="1" ht="8.1" customHeight="1"/>
    <row r="1075" s="14" customFormat="1" ht="8.1" customHeight="1"/>
    <row r="1076" s="14" customFormat="1" ht="8.1" customHeight="1"/>
    <row r="1077" s="14" customFormat="1" ht="8.1" customHeight="1"/>
    <row r="1078" s="14" customFormat="1" ht="8.1" customHeight="1"/>
    <row r="1079" s="14" customFormat="1" ht="8.1" customHeight="1"/>
    <row r="1080" s="14" customFormat="1" ht="8.1" customHeight="1"/>
    <row r="1081" s="14" customFormat="1" ht="8.1" customHeight="1"/>
    <row r="1082" s="14" customFormat="1" ht="8.1" customHeight="1"/>
    <row r="1083" s="14" customFormat="1" ht="8.1" customHeight="1"/>
    <row r="1084" s="14" customFormat="1" ht="8.1" customHeight="1"/>
    <row r="1085" s="14" customFormat="1" ht="8.1" customHeight="1"/>
    <row r="1086" s="14" customFormat="1" ht="8.1" customHeight="1"/>
    <row r="1087" s="14" customFormat="1" ht="8.1" customHeight="1"/>
    <row r="1088" s="14" customFormat="1" ht="8.1" customHeight="1"/>
    <row r="1089" s="14" customFormat="1" ht="8.1" customHeight="1"/>
    <row r="1090" s="14" customFormat="1" ht="8.1" customHeight="1"/>
    <row r="1091" s="14" customFormat="1" ht="8.1" customHeight="1"/>
    <row r="1092" s="14" customFormat="1" ht="8.1" customHeight="1"/>
    <row r="1093" s="14" customFormat="1" ht="8.1" customHeight="1"/>
    <row r="1094" s="14" customFormat="1" ht="8.1" customHeight="1"/>
    <row r="1095" s="14" customFormat="1" ht="8.1" customHeight="1"/>
    <row r="1096" s="14" customFormat="1" ht="8.1" customHeight="1"/>
    <row r="1097" s="14" customFormat="1" ht="8.1" customHeight="1"/>
    <row r="1098" s="14" customFormat="1" ht="8.1" customHeight="1"/>
    <row r="1099" s="14" customFormat="1" ht="8.1" customHeight="1"/>
    <row r="1100" s="14" customFormat="1" ht="8.1" customHeight="1"/>
    <row r="1101" s="14" customFormat="1" ht="8.1" customHeight="1"/>
    <row r="1102" s="14" customFormat="1" ht="8.1" customHeight="1"/>
    <row r="1103" s="14" customFormat="1" ht="8.1" customHeight="1"/>
    <row r="1104" s="14" customFormat="1" ht="8.1" customHeight="1"/>
    <row r="1105" s="14" customFormat="1" ht="8.1" customHeight="1"/>
    <row r="1106" s="14" customFormat="1" ht="8.1" customHeight="1"/>
    <row r="1107" s="14" customFormat="1" ht="8.1" customHeight="1"/>
    <row r="1108" s="14" customFormat="1" ht="8.1" customHeight="1"/>
    <row r="1109" s="14" customFormat="1" ht="8.1" customHeight="1"/>
    <row r="1110" s="14" customFormat="1" ht="8.1" customHeight="1"/>
    <row r="1111" s="14" customFormat="1" ht="8.1" customHeight="1"/>
    <row r="1112" s="14" customFormat="1" ht="8.1" customHeight="1"/>
    <row r="1113" s="14" customFormat="1" ht="8.1" customHeight="1"/>
    <row r="1114" s="14" customFormat="1" ht="8.1" customHeight="1"/>
    <row r="1115" s="14" customFormat="1" ht="8.1" customHeight="1"/>
    <row r="1116" s="14" customFormat="1" ht="8.1" customHeight="1"/>
    <row r="1117" s="14" customFormat="1" ht="8.1" customHeight="1"/>
    <row r="1118" s="14" customFormat="1" ht="8.1" customHeight="1"/>
    <row r="1119" s="14" customFormat="1" ht="8.1" customHeight="1"/>
    <row r="1120" s="14" customFormat="1" ht="8.1" customHeight="1"/>
    <row r="1121" s="14" customFormat="1" ht="8.1" customHeight="1"/>
    <row r="1122" s="14" customFormat="1" ht="8.1" customHeight="1"/>
    <row r="1123" s="14" customFormat="1" ht="8.1" customHeight="1"/>
    <row r="1124" s="14" customFormat="1" ht="8.1" customHeight="1"/>
    <row r="1125" s="14" customFormat="1" ht="8.1" customHeight="1"/>
    <row r="1126" s="14" customFormat="1" ht="8.1" customHeight="1"/>
    <row r="1127" s="14" customFormat="1" ht="8.1" customHeight="1"/>
    <row r="1128" s="14" customFormat="1" ht="8.1" customHeight="1"/>
    <row r="1129" s="14" customFormat="1" ht="8.1" customHeight="1"/>
    <row r="1130" s="14" customFormat="1" ht="8.1" customHeight="1"/>
    <row r="1131" s="14" customFormat="1" ht="8.1" customHeight="1"/>
    <row r="1132" s="14" customFormat="1" ht="8.1" customHeight="1"/>
    <row r="1133" s="14" customFormat="1" ht="8.1" customHeight="1"/>
    <row r="1134" s="14" customFormat="1" ht="8.1" customHeight="1"/>
    <row r="1135" s="14" customFormat="1" ht="8.1" customHeight="1"/>
    <row r="1136" s="14" customFormat="1" ht="8.1" customHeight="1"/>
    <row r="1137" s="14" customFormat="1" ht="8.1" customHeight="1"/>
    <row r="1138" s="14" customFormat="1" ht="8.1" customHeight="1"/>
    <row r="1139" s="14" customFormat="1" ht="8.1" customHeight="1"/>
    <row r="1140" s="14" customFormat="1" ht="8.1" customHeight="1"/>
    <row r="1141" s="14" customFormat="1" ht="8.1" customHeight="1"/>
    <row r="1142" s="14" customFormat="1" ht="8.1" customHeight="1"/>
    <row r="1143" s="14" customFormat="1" ht="8.1" customHeight="1"/>
    <row r="1144" s="14" customFormat="1" ht="8.1" customHeight="1"/>
    <row r="1145" s="14" customFormat="1" ht="8.1" customHeight="1"/>
    <row r="1146" s="14" customFormat="1" ht="8.1" customHeight="1"/>
    <row r="1147" s="14" customFormat="1" ht="8.1" customHeight="1"/>
    <row r="1148" s="14" customFormat="1" ht="8.1" customHeight="1"/>
    <row r="1149" s="14" customFormat="1" ht="8.1" customHeight="1"/>
    <row r="1150" s="14" customFormat="1" ht="8.1" customHeight="1"/>
    <row r="1151" s="14" customFormat="1" ht="8.1" customHeight="1"/>
    <row r="1152" s="14" customFormat="1" ht="8.1" customHeight="1"/>
    <row r="1153" s="14" customFormat="1" ht="8.1" customHeight="1"/>
    <row r="1154" s="14" customFormat="1" ht="8.1" customHeight="1"/>
    <row r="1155" s="14" customFormat="1" ht="8.1" customHeight="1"/>
    <row r="1156" s="14" customFormat="1" ht="8.1" customHeight="1"/>
    <row r="1157" s="14" customFormat="1" ht="8.1" customHeight="1"/>
    <row r="1158" s="14" customFormat="1" ht="8.1" customHeight="1"/>
    <row r="1159" s="14" customFormat="1" ht="8.1" customHeight="1"/>
    <row r="1160" s="14" customFormat="1" ht="8.1" customHeight="1"/>
    <row r="1161" s="14" customFormat="1" ht="8.1" customHeight="1"/>
    <row r="1162" s="14" customFormat="1" ht="8.1" customHeight="1"/>
    <row r="1163" s="14" customFormat="1" ht="8.1" customHeight="1"/>
    <row r="1164" s="14" customFormat="1" ht="8.1" customHeight="1"/>
    <row r="1165" s="14" customFormat="1" ht="8.1" customHeight="1"/>
    <row r="1166" s="14" customFormat="1" ht="8.1" customHeight="1"/>
    <row r="1167" s="14" customFormat="1" ht="8.1" customHeight="1"/>
    <row r="1168" s="14" customFormat="1" ht="8.1" customHeight="1"/>
    <row r="1169" s="14" customFormat="1" ht="8.1" customHeight="1"/>
    <row r="1170" s="14" customFormat="1" ht="8.1" customHeight="1"/>
    <row r="1171" s="14" customFormat="1" ht="8.1" customHeight="1"/>
    <row r="1172" s="14" customFormat="1" ht="8.1" customHeight="1"/>
    <row r="1173" s="14" customFormat="1" ht="8.1" customHeight="1"/>
    <row r="1174" s="14" customFormat="1" ht="8.1" customHeight="1"/>
    <row r="1175" s="14" customFormat="1" ht="8.1" customHeight="1"/>
    <row r="1176" s="14" customFormat="1" ht="8.1" customHeight="1"/>
    <row r="1177" s="14" customFormat="1" ht="8.1" customHeight="1"/>
    <row r="1178" s="14" customFormat="1" ht="8.1" customHeight="1"/>
    <row r="1179" s="14" customFormat="1" ht="8.1" customHeight="1"/>
    <row r="1180" s="14" customFormat="1" ht="8.1" customHeight="1"/>
    <row r="1181" s="14" customFormat="1" ht="8.1" customHeight="1"/>
    <row r="1182" s="14" customFormat="1" ht="8.1" customHeight="1"/>
    <row r="1183" s="14" customFormat="1" ht="8.1" customHeight="1"/>
    <row r="1184" s="14" customFormat="1" ht="8.1" customHeight="1"/>
    <row r="1185" s="14" customFormat="1" ht="8.1" customHeight="1"/>
    <row r="1186" s="14" customFormat="1" ht="8.1" customHeight="1"/>
    <row r="1187" s="14" customFormat="1" ht="8.1" customHeight="1"/>
    <row r="1188" s="14" customFormat="1" ht="8.1" customHeight="1"/>
    <row r="1189" s="14" customFormat="1" ht="8.1" customHeight="1"/>
    <row r="1190" s="14" customFormat="1" ht="8.1" customHeight="1"/>
    <row r="1191" s="14" customFormat="1" ht="8.1" customHeight="1"/>
    <row r="1192" s="14" customFormat="1" ht="8.1" customHeight="1"/>
    <row r="1193" s="14" customFormat="1" ht="8.1" customHeight="1"/>
    <row r="1194" s="14" customFormat="1" ht="8.1" customHeight="1"/>
    <row r="1195" s="14" customFormat="1" ht="8.1" customHeight="1"/>
    <row r="1196" s="14" customFormat="1" ht="8.1" customHeight="1"/>
    <row r="1197" s="14" customFormat="1" ht="8.1" customHeight="1"/>
    <row r="1198" s="14" customFormat="1" ht="8.1" customHeight="1"/>
    <row r="1199" s="14" customFormat="1" ht="8.1" customHeight="1"/>
    <row r="1200" s="14" customFormat="1" ht="8.1" customHeight="1"/>
    <row r="1201" s="14" customFormat="1" ht="8.1" customHeight="1"/>
    <row r="1202" s="14" customFormat="1" ht="8.1" customHeight="1"/>
    <row r="1203" s="14" customFormat="1" ht="8.1" customHeight="1"/>
    <row r="1204" s="14" customFormat="1" ht="8.1" customHeight="1"/>
    <row r="1205" s="14" customFormat="1" ht="8.1" customHeight="1"/>
    <row r="1206" s="14" customFormat="1" ht="8.1" customHeight="1"/>
    <row r="1207" s="14" customFormat="1" ht="8.1" customHeight="1"/>
    <row r="1208" s="14" customFormat="1" ht="8.1" customHeight="1"/>
    <row r="1209" s="14" customFormat="1" ht="8.1" customHeight="1"/>
    <row r="1210" s="14" customFormat="1" ht="8.1" customHeight="1"/>
    <row r="1211" s="14" customFormat="1" ht="8.1" customHeight="1"/>
    <row r="1212" s="14" customFormat="1" ht="8.1" customHeight="1"/>
    <row r="1213" s="14" customFormat="1" ht="8.1" customHeight="1"/>
    <row r="1214" s="14" customFormat="1" ht="8.1" customHeight="1"/>
    <row r="1215" s="14" customFormat="1" ht="8.1" customHeight="1"/>
    <row r="1216" s="14" customFormat="1" ht="8.1" customHeight="1"/>
    <row r="1217" s="14" customFormat="1" ht="8.1" customHeight="1"/>
    <row r="1218" s="14" customFormat="1" ht="8.1" customHeight="1"/>
    <row r="1219" s="14" customFormat="1" ht="8.1" customHeight="1"/>
    <row r="1220" s="14" customFormat="1" ht="8.1" customHeight="1"/>
    <row r="1221" s="14" customFormat="1" ht="8.1" customHeight="1"/>
    <row r="1222" s="14" customFormat="1" ht="8.1" customHeight="1"/>
    <row r="1223" s="14" customFormat="1" ht="8.1" customHeight="1"/>
    <row r="1224" s="14" customFormat="1" ht="8.1" customHeight="1"/>
    <row r="1225" s="14" customFormat="1" ht="8.1" customHeight="1"/>
    <row r="1226" s="14" customFormat="1" ht="8.1" customHeight="1"/>
    <row r="1227" s="14" customFormat="1" ht="8.1" customHeight="1"/>
    <row r="1228" s="14" customFormat="1" ht="8.1" customHeight="1"/>
    <row r="1229" s="14" customFormat="1" ht="8.1" customHeight="1"/>
    <row r="1230" s="14" customFormat="1" ht="8.1" customHeight="1"/>
    <row r="1231" s="14" customFormat="1" ht="8.1" customHeight="1"/>
    <row r="1232" s="14" customFormat="1" ht="8.1" customHeight="1"/>
    <row r="1233" s="14" customFormat="1" ht="8.1" customHeight="1"/>
    <row r="1234" s="14" customFormat="1" ht="8.1" customHeight="1"/>
    <row r="1235" s="14" customFormat="1" ht="8.1" customHeight="1"/>
    <row r="1236" s="14" customFormat="1" ht="8.1" customHeight="1"/>
    <row r="1237" s="14" customFormat="1" ht="8.1" customHeight="1"/>
    <row r="1238" s="14" customFormat="1" ht="8.1" customHeight="1"/>
    <row r="1239" s="14" customFormat="1" ht="8.1" customHeight="1"/>
    <row r="1240" s="14" customFormat="1" ht="8.1" customHeight="1"/>
    <row r="1241" s="14" customFormat="1" ht="8.1" customHeight="1"/>
    <row r="1242" s="14" customFormat="1" ht="8.1" customHeight="1"/>
    <row r="1243" s="14" customFormat="1" ht="8.1" customHeight="1"/>
    <row r="1244" s="14" customFormat="1" ht="8.1" customHeight="1"/>
    <row r="1245" s="14" customFormat="1" ht="8.1" customHeight="1"/>
    <row r="1246" s="14" customFormat="1" ht="8.1" customHeight="1"/>
    <row r="1247" s="14" customFormat="1" ht="8.1" customHeight="1"/>
    <row r="1248" s="14" customFormat="1" ht="8.1" customHeight="1"/>
    <row r="1249" s="14" customFormat="1" ht="8.1" customHeight="1"/>
    <row r="1250" s="14" customFormat="1" ht="8.1" customHeight="1"/>
    <row r="1251" s="14" customFormat="1" ht="8.1" customHeight="1"/>
    <row r="1252" s="14" customFormat="1" ht="8.1" customHeight="1"/>
    <row r="1253" s="14" customFormat="1" ht="8.1" customHeight="1"/>
    <row r="1254" s="14" customFormat="1" ht="8.1" customHeight="1"/>
    <row r="1255" s="14" customFormat="1" ht="8.1" customHeight="1"/>
    <row r="1256" s="14" customFormat="1" ht="8.1" customHeight="1"/>
    <row r="1257" s="14" customFormat="1" ht="8.1" customHeight="1"/>
    <row r="1258" s="14" customFormat="1" ht="8.1" customHeight="1"/>
    <row r="1259" s="14" customFormat="1" ht="8.1" customHeight="1"/>
    <row r="1260" s="14" customFormat="1" ht="8.1" customHeight="1"/>
    <row r="1261" s="14" customFormat="1" ht="8.1" customHeight="1"/>
    <row r="1262" s="14" customFormat="1" ht="8.1" customHeight="1"/>
    <row r="1263" s="14" customFormat="1" ht="8.1" customHeight="1"/>
    <row r="1264" s="14" customFormat="1" ht="8.1" customHeight="1"/>
    <row r="1265" spans="79:113" s="14" customFormat="1" ht="8.1" customHeight="1"/>
    <row r="1266" spans="79:113" s="14" customFormat="1" ht="8.1" customHeight="1"/>
    <row r="1267" spans="79:113" s="14" customFormat="1" ht="8.1" customHeight="1"/>
    <row r="1268" spans="79:113" s="14" customFormat="1" ht="8.1" customHeight="1"/>
    <row r="1269" spans="79:113" s="14" customFormat="1" ht="8.1" customHeight="1"/>
    <row r="1270" spans="79:113" s="14" customFormat="1" ht="8.1" customHeight="1"/>
    <row r="1271" spans="79:113" s="14" customFormat="1" ht="8.1" customHeight="1"/>
    <row r="1272" spans="79:113" s="14" customFormat="1" ht="8.1" customHeight="1"/>
    <row r="1273" spans="79:113" s="14" customFormat="1" ht="8.1" customHeight="1"/>
    <row r="1274" spans="79:113" s="14" customFormat="1" ht="8.1" customHeight="1"/>
    <row r="1275" spans="79:113" s="14" customFormat="1" ht="8.1" customHeight="1"/>
    <row r="1276" spans="79:113" s="14" customFormat="1" ht="8.1" customHeight="1"/>
    <row r="1277" spans="79:113" s="14" customFormat="1" ht="8.1" customHeight="1"/>
    <row r="1278" spans="79:113" s="14" customFormat="1" ht="8.1" customHeight="1"/>
    <row r="1279" spans="79:113" s="14" customFormat="1" ht="8.1" customHeight="1"/>
    <row r="1280" spans="79:113" s="14" customFormat="1" ht="12" customHeight="1">
      <c r="CA1280" s="167" t="s">
        <v>374</v>
      </c>
      <c r="CC1280" s="14" t="s">
        <v>26</v>
      </c>
      <c r="CD1280" s="14">
        <v>2012</v>
      </c>
      <c r="CE1280" s="14">
        <v>1</v>
      </c>
      <c r="CF1280" s="14" t="s">
        <v>507</v>
      </c>
      <c r="CG1280" s="14" t="s">
        <v>111</v>
      </c>
      <c r="CH1280" s="28">
        <v>1</v>
      </c>
      <c r="CP1280" s="35"/>
      <c r="CQ1280" s="35"/>
      <c r="CR1280" s="35"/>
      <c r="CS1280" s="35"/>
      <c r="CT1280" s="35"/>
      <c r="CU1280" s="35"/>
      <c r="CV1280" s="35"/>
      <c r="CW1280" s="35"/>
      <c r="CX1280" s="35"/>
      <c r="CY1280" s="35"/>
      <c r="CZ1280" s="35"/>
      <c r="DA1280" s="35"/>
      <c r="DB1280" s="35"/>
      <c r="DC1280" s="35"/>
      <c r="DD1280" s="35"/>
      <c r="DE1280" s="35"/>
      <c r="DF1280" s="35"/>
      <c r="DG1280" s="35"/>
      <c r="DH1280" s="35"/>
      <c r="DI1280" s="35"/>
    </row>
    <row r="1281" spans="79:94" s="14" customFormat="1" ht="12" customHeight="1">
      <c r="CA1281" s="23">
        <v>2</v>
      </c>
      <c r="CC1281" s="14" t="s">
        <v>27</v>
      </c>
      <c r="CD1281" s="14">
        <v>2013</v>
      </c>
      <c r="CE1281" s="14">
        <v>2</v>
      </c>
      <c r="CF1281" s="14" t="s">
        <v>508</v>
      </c>
      <c r="CG1281" s="14" t="s">
        <v>106</v>
      </c>
      <c r="CH1281" s="28">
        <v>2</v>
      </c>
      <c r="CP1281" s="171"/>
    </row>
    <row r="1282" spans="79:94" s="14" customFormat="1" ht="12" customHeight="1">
      <c r="CA1282" s="23">
        <v>3</v>
      </c>
      <c r="CC1282" s="14" t="s">
        <v>28</v>
      </c>
      <c r="CD1282" s="14">
        <v>2014</v>
      </c>
      <c r="CE1282" s="14">
        <v>3</v>
      </c>
      <c r="CF1282" s="170" t="s">
        <v>39</v>
      </c>
      <c r="CG1282" s="14" t="s">
        <v>110</v>
      </c>
      <c r="CH1282" s="28">
        <v>3</v>
      </c>
      <c r="CP1282" s="171"/>
    </row>
    <row r="1283" spans="79:94" s="14" customFormat="1" ht="12" customHeight="1">
      <c r="CA1283" s="23">
        <v>4</v>
      </c>
      <c r="CC1283" s="14" t="s">
        <v>29</v>
      </c>
      <c r="CD1283" s="14">
        <v>2015</v>
      </c>
      <c r="CE1283" s="168">
        <v>4</v>
      </c>
      <c r="CF1283" s="170" t="s">
        <v>40</v>
      </c>
      <c r="CG1283" s="14" t="s">
        <v>108</v>
      </c>
      <c r="CH1283" s="28">
        <v>4</v>
      </c>
      <c r="CP1283" s="170"/>
    </row>
    <row r="1284" spans="79:94" s="14" customFormat="1" ht="12" customHeight="1">
      <c r="CA1284" s="23">
        <v>5</v>
      </c>
      <c r="CC1284" s="14" t="s">
        <v>30</v>
      </c>
      <c r="CD1284" s="14">
        <v>2016</v>
      </c>
      <c r="CE1284" s="14">
        <v>5</v>
      </c>
      <c r="CF1284" s="170" t="s">
        <v>41</v>
      </c>
      <c r="CG1284" s="14" t="s">
        <v>103</v>
      </c>
      <c r="CH1284" s="28">
        <v>5</v>
      </c>
      <c r="CP1284" s="171"/>
    </row>
    <row r="1285" spans="79:94" s="14" customFormat="1" ht="12" customHeight="1">
      <c r="CA1285" s="23">
        <v>6</v>
      </c>
      <c r="CC1285" s="14" t="s">
        <v>31</v>
      </c>
      <c r="CD1285" s="14">
        <v>2017</v>
      </c>
      <c r="CE1285" s="168">
        <v>6</v>
      </c>
      <c r="CF1285" s="170" t="s">
        <v>42</v>
      </c>
      <c r="CG1285" s="14" t="s">
        <v>107</v>
      </c>
      <c r="CH1285" s="28">
        <v>6</v>
      </c>
      <c r="CP1285" s="171"/>
    </row>
    <row r="1286" spans="79:94" s="14" customFormat="1" ht="12" customHeight="1">
      <c r="CA1286" s="23">
        <v>7</v>
      </c>
      <c r="CC1286" s="14" t="s">
        <v>32</v>
      </c>
      <c r="CD1286" s="14">
        <v>2018</v>
      </c>
      <c r="CE1286" s="14">
        <v>7</v>
      </c>
      <c r="CF1286" s="170" t="s">
        <v>43</v>
      </c>
      <c r="CG1286" s="14" t="s">
        <v>104</v>
      </c>
      <c r="CH1286" s="28">
        <v>7</v>
      </c>
      <c r="CP1286" s="171"/>
    </row>
    <row r="1287" spans="79:94" s="14" customFormat="1" ht="12" customHeight="1">
      <c r="CA1287" s="23">
        <v>8</v>
      </c>
      <c r="CC1287" s="14" t="s">
        <v>33</v>
      </c>
      <c r="CD1287" s="14">
        <v>2019</v>
      </c>
      <c r="CE1287" s="168">
        <v>8</v>
      </c>
      <c r="CF1287" s="14" t="s">
        <v>509</v>
      </c>
      <c r="CG1287" s="14" t="s">
        <v>99</v>
      </c>
      <c r="CH1287" s="28">
        <v>8</v>
      </c>
      <c r="CP1287" s="170"/>
    </row>
    <row r="1288" spans="79:94" s="14" customFormat="1" ht="12" customHeight="1">
      <c r="CA1288" s="23">
        <v>9</v>
      </c>
      <c r="CC1288" s="14" t="s">
        <v>34</v>
      </c>
      <c r="CD1288" s="14">
        <v>2020</v>
      </c>
      <c r="CE1288" s="14">
        <v>9</v>
      </c>
      <c r="CF1288" s="14" t="s">
        <v>513</v>
      </c>
      <c r="CG1288" s="14" t="s">
        <v>109</v>
      </c>
      <c r="CH1288" s="28">
        <v>9</v>
      </c>
    </row>
    <row r="1289" spans="79:94" s="14" customFormat="1" ht="12" customHeight="1">
      <c r="CA1289" s="23">
        <v>10</v>
      </c>
      <c r="CC1289" s="14" t="s">
        <v>35</v>
      </c>
      <c r="CD1289" s="14">
        <v>2021</v>
      </c>
      <c r="CE1289" s="14">
        <v>10</v>
      </c>
      <c r="CF1289" s="170" t="s">
        <v>44</v>
      </c>
      <c r="CG1289" s="14" t="s">
        <v>102</v>
      </c>
      <c r="CH1289" s="23">
        <v>10</v>
      </c>
    </row>
    <row r="1290" spans="79:94" s="14" customFormat="1" ht="12" customHeight="1">
      <c r="CA1290" s="23">
        <v>11</v>
      </c>
      <c r="CC1290" s="14" t="s">
        <v>36</v>
      </c>
      <c r="CD1290" s="14">
        <v>2022</v>
      </c>
      <c r="CE1290" s="168">
        <v>11</v>
      </c>
      <c r="CF1290" s="170" t="s">
        <v>45</v>
      </c>
      <c r="CG1290" s="14" t="s">
        <v>100</v>
      </c>
      <c r="CH1290" s="23">
        <v>11</v>
      </c>
    </row>
    <row r="1291" spans="79:94" s="14" customFormat="1" ht="12" customHeight="1">
      <c r="CA1291" s="23">
        <v>12</v>
      </c>
      <c r="CC1291" s="14" t="s">
        <v>37</v>
      </c>
      <c r="CD1291" s="14">
        <v>2023</v>
      </c>
      <c r="CE1291" s="168">
        <v>12</v>
      </c>
      <c r="CF1291" s="171" t="s">
        <v>46</v>
      </c>
      <c r="CG1291" s="14" t="s">
        <v>105</v>
      </c>
      <c r="CH1291" s="23">
        <v>12</v>
      </c>
    </row>
    <row r="1292" spans="79:94" s="14" customFormat="1" ht="12" customHeight="1">
      <c r="CA1292" s="23">
        <v>13</v>
      </c>
      <c r="CD1292" s="14">
        <v>2024</v>
      </c>
      <c r="CE1292" s="14">
        <v>13</v>
      </c>
      <c r="CF1292" s="171" t="s">
        <v>47</v>
      </c>
      <c r="CG1292" s="14" t="s">
        <v>101</v>
      </c>
      <c r="CH1292" s="23">
        <v>13</v>
      </c>
    </row>
    <row r="1293" spans="79:94" s="14" customFormat="1" ht="12" customHeight="1">
      <c r="CA1293" s="23">
        <v>14</v>
      </c>
      <c r="CC1293" s="13" t="s">
        <v>118</v>
      </c>
      <c r="CD1293" s="14">
        <v>2025</v>
      </c>
      <c r="CE1293" s="168">
        <v>14</v>
      </c>
      <c r="CF1293" s="171" t="s">
        <v>48</v>
      </c>
      <c r="CH1293" s="23">
        <v>14</v>
      </c>
    </row>
    <row r="1294" spans="79:94" s="14" customFormat="1" ht="12" customHeight="1">
      <c r="CA1294" s="23">
        <v>15</v>
      </c>
      <c r="CD1294" s="14">
        <v>2026</v>
      </c>
      <c r="CE1294" s="168">
        <v>15</v>
      </c>
      <c r="CF1294" s="171" t="s">
        <v>49</v>
      </c>
      <c r="CH1294" s="23">
        <v>15</v>
      </c>
    </row>
    <row r="1295" spans="79:94" s="14" customFormat="1" ht="12" customHeight="1">
      <c r="CA1295" s="23">
        <v>16</v>
      </c>
      <c r="CD1295" s="14">
        <v>2027</v>
      </c>
      <c r="CE1295" s="168">
        <v>16</v>
      </c>
      <c r="CF1295" s="171" t="s">
        <v>50</v>
      </c>
      <c r="CH1295" s="23">
        <v>16</v>
      </c>
    </row>
    <row r="1296" spans="79:94" s="14" customFormat="1" ht="12" customHeight="1">
      <c r="CA1296" s="23">
        <v>17</v>
      </c>
      <c r="CD1296" s="14">
        <v>2028</v>
      </c>
      <c r="CE1296" s="14">
        <v>17</v>
      </c>
      <c r="CF1296" s="171" t="s">
        <v>51</v>
      </c>
      <c r="CH1296" s="23">
        <v>17</v>
      </c>
    </row>
    <row r="1297" spans="79:86" s="14" customFormat="1" ht="12" customHeight="1">
      <c r="CA1297" s="23">
        <v>18</v>
      </c>
      <c r="CD1297" s="14">
        <v>2029</v>
      </c>
      <c r="CE1297" s="168">
        <v>18</v>
      </c>
      <c r="CF1297" s="171" t="s">
        <v>52</v>
      </c>
      <c r="CH1297" s="23">
        <v>18</v>
      </c>
    </row>
    <row r="1298" spans="79:86" s="14" customFormat="1" ht="12" customHeight="1">
      <c r="CA1298" s="23">
        <v>19</v>
      </c>
      <c r="CD1298" s="14">
        <v>2030</v>
      </c>
      <c r="CE1298" s="14">
        <v>19</v>
      </c>
      <c r="CF1298" s="171" t="s">
        <v>53</v>
      </c>
      <c r="CH1298" s="23">
        <v>19</v>
      </c>
    </row>
    <row r="1299" spans="79:86" s="14" customFormat="1" ht="12" customHeight="1">
      <c r="CA1299" s="24">
        <v>20</v>
      </c>
      <c r="CD1299" s="25"/>
      <c r="CE1299" s="14">
        <v>20</v>
      </c>
      <c r="CF1299" s="171" t="s">
        <v>54</v>
      </c>
      <c r="CH1299" s="24">
        <v>20</v>
      </c>
    </row>
    <row r="1300" spans="79:86" s="14" customFormat="1" ht="12" customHeight="1">
      <c r="CA1300" s="23">
        <v>21</v>
      </c>
      <c r="CD1300" s="25"/>
      <c r="CE1300" s="168">
        <v>21</v>
      </c>
      <c r="CF1300" s="171" t="s">
        <v>55</v>
      </c>
      <c r="CH1300" s="23">
        <v>21</v>
      </c>
    </row>
    <row r="1301" spans="79:86" s="14" customFormat="1" ht="12" customHeight="1">
      <c r="CA1301" s="23">
        <v>22</v>
      </c>
      <c r="CD1301" s="25"/>
      <c r="CE1301" s="169">
        <v>22</v>
      </c>
      <c r="CF1301" s="171" t="s">
        <v>56</v>
      </c>
      <c r="CH1301" s="23">
        <v>22</v>
      </c>
    </row>
    <row r="1302" spans="79:86" s="14" customFormat="1" ht="12" customHeight="1">
      <c r="CA1302" s="23">
        <v>23</v>
      </c>
      <c r="CD1302" s="25"/>
      <c r="CE1302" s="14">
        <v>23</v>
      </c>
      <c r="CF1302" s="171" t="s">
        <v>57</v>
      </c>
      <c r="CH1302" s="23">
        <v>23</v>
      </c>
    </row>
    <row r="1303" spans="79:86" s="14" customFormat="1" ht="12" customHeight="1">
      <c r="CA1303" s="24">
        <v>24</v>
      </c>
      <c r="CD1303" s="25"/>
      <c r="CE1303" s="14">
        <v>24</v>
      </c>
      <c r="CF1303" s="25" t="s">
        <v>58</v>
      </c>
      <c r="CG1303" s="171"/>
      <c r="CH1303" s="24">
        <v>24</v>
      </c>
    </row>
    <row r="1304" spans="79:86" s="14" customFormat="1" ht="12" customHeight="1">
      <c r="CA1304" s="23">
        <v>25</v>
      </c>
      <c r="CD1304" s="25"/>
      <c r="CE1304" s="169">
        <v>25</v>
      </c>
      <c r="CF1304" s="25" t="s">
        <v>59</v>
      </c>
      <c r="CH1304" s="23">
        <v>25</v>
      </c>
    </row>
    <row r="1305" spans="79:86" s="14" customFormat="1" ht="12" customHeight="1">
      <c r="CA1305" s="23">
        <v>26</v>
      </c>
      <c r="CD1305" s="25"/>
      <c r="CE1305" s="168">
        <v>26</v>
      </c>
      <c r="CF1305" s="25" t="s">
        <v>60</v>
      </c>
      <c r="CH1305" s="23">
        <v>26</v>
      </c>
    </row>
    <row r="1306" spans="79:86" s="14" customFormat="1" ht="12" customHeight="1">
      <c r="CA1306" s="23">
        <v>27</v>
      </c>
      <c r="CD1306" s="25"/>
      <c r="CE1306" s="168">
        <v>27</v>
      </c>
      <c r="CF1306" s="170" t="s">
        <v>61</v>
      </c>
      <c r="CH1306" s="23">
        <v>27</v>
      </c>
    </row>
    <row r="1307" spans="79:86" s="14" customFormat="1" ht="12" customHeight="1">
      <c r="CA1307" s="24">
        <v>28</v>
      </c>
      <c r="CD1307" s="25"/>
      <c r="CE1307" s="169">
        <v>28</v>
      </c>
      <c r="CF1307" s="170" t="s">
        <v>62</v>
      </c>
      <c r="CH1307" s="24">
        <v>28</v>
      </c>
    </row>
    <row r="1308" spans="79:86" s="14" customFormat="1" ht="12" customHeight="1">
      <c r="CA1308" s="23">
        <v>29</v>
      </c>
      <c r="CD1308" s="25"/>
      <c r="CE1308" s="14">
        <v>29</v>
      </c>
      <c r="CF1308" s="170" t="s">
        <v>63</v>
      </c>
      <c r="CH1308" s="23">
        <v>29</v>
      </c>
    </row>
    <row r="1309" spans="79:86" s="14" customFormat="1" ht="12" customHeight="1">
      <c r="CA1309" s="23">
        <v>30</v>
      </c>
      <c r="CD1309" s="25"/>
      <c r="CE1309" s="14">
        <v>30</v>
      </c>
      <c r="CF1309" s="170" t="s">
        <v>64</v>
      </c>
      <c r="CH1309" s="23">
        <v>30</v>
      </c>
    </row>
    <row r="1310" spans="79:86" s="14" customFormat="1" ht="12" customHeight="1">
      <c r="CA1310" s="23">
        <v>31</v>
      </c>
      <c r="CD1310" s="25"/>
      <c r="CE1310" s="25">
        <v>31</v>
      </c>
      <c r="CF1310" s="170" t="s">
        <v>65</v>
      </c>
      <c r="CH1310" s="23">
        <v>31</v>
      </c>
    </row>
    <row r="1311" spans="79:86" s="14" customFormat="1" ht="12" customHeight="1">
      <c r="CA1311" s="24"/>
      <c r="CD1311" s="25"/>
      <c r="CE1311" s="14">
        <v>32</v>
      </c>
      <c r="CF1311" s="170" t="s">
        <v>66</v>
      </c>
    </row>
    <row r="1312" spans="79:86" s="14" customFormat="1" ht="12" customHeight="1">
      <c r="CA1312" s="24"/>
      <c r="CD1312" s="25"/>
      <c r="CE1312" s="14">
        <v>33</v>
      </c>
      <c r="CF1312" s="170" t="s">
        <v>67</v>
      </c>
    </row>
    <row r="1313" spans="79:84" s="14" customFormat="1" ht="12" customHeight="1">
      <c r="CA1313" s="24"/>
      <c r="CD1313" s="25"/>
      <c r="CE1313" s="25">
        <v>34</v>
      </c>
      <c r="CF1313" s="170" t="s">
        <v>68</v>
      </c>
    </row>
    <row r="1314" spans="79:84" s="14" customFormat="1" ht="12" customHeight="1">
      <c r="CA1314" s="24"/>
      <c r="CD1314" s="25"/>
      <c r="CE1314" s="14">
        <v>35</v>
      </c>
      <c r="CF1314" s="170" t="s">
        <v>69</v>
      </c>
    </row>
    <row r="1315" spans="79:84" s="14" customFormat="1" ht="12" customHeight="1">
      <c r="CA1315" s="24"/>
      <c r="CD1315" s="25"/>
      <c r="CE1315" s="168">
        <v>36</v>
      </c>
      <c r="CF1315" s="172" t="s">
        <v>70</v>
      </c>
    </row>
    <row r="1316" spans="79:84" s="14" customFormat="1" ht="12" customHeight="1">
      <c r="CA1316" s="24"/>
      <c r="CD1316" s="25"/>
      <c r="CE1316" s="25">
        <v>37</v>
      </c>
      <c r="CF1316" s="170" t="s">
        <v>71</v>
      </c>
    </row>
    <row r="1317" spans="79:84" s="14" customFormat="1" ht="12" customHeight="1">
      <c r="CA1317" s="24"/>
      <c r="CD1317" s="25"/>
      <c r="CE1317" s="14">
        <v>38</v>
      </c>
      <c r="CF1317" s="171" t="s">
        <v>72</v>
      </c>
    </row>
    <row r="1318" spans="79:84" s="14" customFormat="1" ht="12" customHeight="1">
      <c r="CA1318" s="24"/>
      <c r="CD1318" s="25"/>
      <c r="CE1318" s="25">
        <v>39</v>
      </c>
      <c r="CF1318" s="14" t="s">
        <v>512</v>
      </c>
    </row>
    <row r="1319" spans="79:84" s="14" customFormat="1" ht="12" customHeight="1">
      <c r="CA1319" s="24"/>
      <c r="CD1319" s="25"/>
      <c r="CE1319" s="14">
        <v>40</v>
      </c>
      <c r="CF1319" s="170" t="s">
        <v>73</v>
      </c>
    </row>
    <row r="1320" spans="79:84" s="14" customFormat="1" ht="12" customHeight="1">
      <c r="CA1320" s="24"/>
      <c r="CD1320" s="25"/>
      <c r="CE1320" s="168">
        <v>41</v>
      </c>
      <c r="CF1320" s="171" t="s">
        <v>74</v>
      </c>
    </row>
    <row r="1321" spans="79:84" s="14" customFormat="1" ht="12" customHeight="1">
      <c r="CA1321" s="24"/>
      <c r="CD1321" s="25"/>
      <c r="CE1321" s="14">
        <v>42</v>
      </c>
      <c r="CF1321" s="171" t="s">
        <v>75</v>
      </c>
    </row>
    <row r="1322" spans="79:84" s="14" customFormat="1" ht="12" customHeight="1">
      <c r="CA1322" s="24"/>
      <c r="CD1322" s="25"/>
      <c r="CE1322" s="25">
        <v>43</v>
      </c>
      <c r="CF1322" s="171" t="s">
        <v>112</v>
      </c>
    </row>
    <row r="1323" spans="79:84" s="14" customFormat="1" ht="12" customHeight="1">
      <c r="CE1323" s="14">
        <v>44</v>
      </c>
      <c r="CF1323" s="171" t="s">
        <v>76</v>
      </c>
    </row>
    <row r="1324" spans="79:84" s="14" customFormat="1" ht="12" customHeight="1">
      <c r="CE1324" s="168">
        <v>45</v>
      </c>
      <c r="CF1324" s="171" t="s">
        <v>77</v>
      </c>
    </row>
    <row r="1325" spans="79:84" s="14" customFormat="1" ht="12" customHeight="1">
      <c r="CE1325" s="169">
        <v>46</v>
      </c>
      <c r="CF1325" s="171" t="s">
        <v>78</v>
      </c>
    </row>
    <row r="1326" spans="79:84" s="14" customFormat="1" ht="12" customHeight="1">
      <c r="CE1326" s="168">
        <v>47</v>
      </c>
      <c r="CF1326" s="171" t="s">
        <v>79</v>
      </c>
    </row>
    <row r="1327" spans="79:84" s="14" customFormat="1" ht="12" customHeight="1">
      <c r="CE1327" s="168">
        <v>48</v>
      </c>
      <c r="CF1327" s="171" t="s">
        <v>80</v>
      </c>
    </row>
    <row r="1328" spans="79:84" s="14" customFormat="1" ht="12" customHeight="1">
      <c r="CE1328" s="169">
        <v>49</v>
      </c>
      <c r="CF1328" s="171" t="s">
        <v>81</v>
      </c>
    </row>
    <row r="1329" spans="83:84" s="14" customFormat="1" ht="12" customHeight="1">
      <c r="CE1329" s="14">
        <v>50</v>
      </c>
      <c r="CF1329" s="171" t="s">
        <v>82</v>
      </c>
    </row>
    <row r="1330" spans="83:84" s="14" customFormat="1" ht="12" customHeight="1">
      <c r="CE1330" s="168">
        <v>51</v>
      </c>
      <c r="CF1330" s="171" t="s">
        <v>83</v>
      </c>
    </row>
    <row r="1331" spans="83:84" s="14" customFormat="1" ht="12" customHeight="1">
      <c r="CE1331" s="169">
        <v>52</v>
      </c>
      <c r="CF1331" s="171" t="s">
        <v>84</v>
      </c>
    </row>
    <row r="1332" spans="83:84" s="14" customFormat="1" ht="12" customHeight="1">
      <c r="CE1332" s="14">
        <v>53</v>
      </c>
      <c r="CF1332" s="171" t="s">
        <v>85</v>
      </c>
    </row>
    <row r="1333" spans="83:84" s="14" customFormat="1" ht="12" customHeight="1">
      <c r="CE1333" s="14">
        <v>54</v>
      </c>
      <c r="CF1333" s="171" t="s">
        <v>86</v>
      </c>
    </row>
    <row r="1334" spans="83:84" s="14" customFormat="1" ht="12" customHeight="1">
      <c r="CE1334" s="169">
        <v>55</v>
      </c>
      <c r="CF1334" s="171" t="s">
        <v>87</v>
      </c>
    </row>
    <row r="1335" spans="83:84" s="14" customFormat="1" ht="12" customHeight="1">
      <c r="CE1335" s="14">
        <v>56</v>
      </c>
      <c r="CF1335" s="171" t="s">
        <v>88</v>
      </c>
    </row>
    <row r="1336" spans="83:84" s="14" customFormat="1" ht="12" customHeight="1">
      <c r="CE1336" s="14">
        <v>57</v>
      </c>
      <c r="CF1336" s="171" t="s">
        <v>89</v>
      </c>
    </row>
    <row r="1337" spans="83:84" s="14" customFormat="1" ht="12" customHeight="1">
      <c r="CE1337" s="14">
        <v>58</v>
      </c>
      <c r="CF1337" s="14" t="s">
        <v>511</v>
      </c>
    </row>
    <row r="1338" spans="83:84" s="14" customFormat="1" ht="12" customHeight="1">
      <c r="CE1338" s="14">
        <v>59</v>
      </c>
      <c r="CF1338" s="171" t="s">
        <v>90</v>
      </c>
    </row>
    <row r="1339" spans="83:84" s="14" customFormat="1" ht="12" customHeight="1">
      <c r="CE1339" s="14">
        <v>60</v>
      </c>
      <c r="CF1339" s="171" t="s">
        <v>91</v>
      </c>
    </row>
    <row r="1340" spans="83:84" s="14" customFormat="1" ht="12" customHeight="1">
      <c r="CE1340" s="14">
        <v>61</v>
      </c>
      <c r="CF1340" s="171" t="s">
        <v>92</v>
      </c>
    </row>
    <row r="1341" spans="83:84" s="14" customFormat="1" ht="12" customHeight="1">
      <c r="CE1341" s="14">
        <v>62</v>
      </c>
      <c r="CF1341" s="171" t="s">
        <v>93</v>
      </c>
    </row>
    <row r="1342" spans="83:84" s="14" customFormat="1" ht="12" customHeight="1">
      <c r="CE1342" s="14">
        <v>63</v>
      </c>
      <c r="CF1342" s="14" t="s">
        <v>510</v>
      </c>
    </row>
    <row r="1343" spans="83:84" s="14" customFormat="1" ht="12" customHeight="1">
      <c r="CE1343" s="14">
        <v>64</v>
      </c>
      <c r="CF1343" s="171" t="s">
        <v>94</v>
      </c>
    </row>
    <row r="1344" spans="83:84" s="14" customFormat="1" ht="12" customHeight="1">
      <c r="CE1344" s="14">
        <v>65</v>
      </c>
      <c r="CF1344" s="171" t="s">
        <v>95</v>
      </c>
    </row>
    <row r="1345" spans="83:84" s="14" customFormat="1" ht="12" customHeight="1">
      <c r="CE1345" s="14">
        <v>66</v>
      </c>
      <c r="CF1345" s="171" t="s">
        <v>96</v>
      </c>
    </row>
    <row r="1346" spans="83:84" s="14" customFormat="1" ht="12" customHeight="1">
      <c r="CE1346" s="14">
        <v>67</v>
      </c>
      <c r="CF1346" s="171" t="s">
        <v>97</v>
      </c>
    </row>
    <row r="1347" spans="83:84" s="14" customFormat="1" ht="12" customHeight="1"/>
    <row r="1348" spans="83:84" s="14" customFormat="1" ht="12" customHeight="1"/>
    <row r="1349" spans="83:84" s="14" customFormat="1" ht="12" customHeight="1"/>
    <row r="1350" spans="83:84" s="14" customFormat="1" ht="12" customHeight="1"/>
    <row r="1351" spans="83:84" s="14" customFormat="1" ht="12" customHeight="1"/>
    <row r="1352" spans="83:84" s="14" customFormat="1" ht="12" customHeight="1"/>
    <row r="1353" spans="83:84" s="14" customFormat="1" ht="12" customHeight="1"/>
    <row r="1354" spans="83:84" s="14" customFormat="1" ht="12" customHeight="1"/>
    <row r="1355" spans="83:84" s="14" customFormat="1" ht="12" customHeight="1"/>
    <row r="1356" spans="83:84" s="14" customFormat="1" ht="12" customHeight="1"/>
    <row r="1357" spans="83:84" s="14" customFormat="1" ht="12" customHeight="1"/>
    <row r="1358" spans="83:84" s="14" customFormat="1" ht="12" customHeight="1"/>
    <row r="1359" spans="83:84" s="14" customFormat="1" ht="12" customHeight="1"/>
    <row r="1360" spans="83:84" s="14" customFormat="1" ht="12" customHeight="1"/>
    <row r="1361" s="14" customFormat="1" ht="12" customHeight="1"/>
    <row r="1362" s="14" customFormat="1" ht="12" customHeight="1"/>
    <row r="1363" s="14" customFormat="1" ht="12" customHeight="1"/>
    <row r="1364" s="14" customFormat="1" ht="12" customHeight="1"/>
    <row r="1365" s="14" customFormat="1" ht="12" customHeight="1"/>
    <row r="1366" s="14" customFormat="1" ht="12" customHeight="1"/>
    <row r="1367" s="14" customFormat="1" ht="12" customHeight="1"/>
    <row r="1368" s="14" customFormat="1" ht="12" customHeight="1"/>
    <row r="1369" s="14" customFormat="1" ht="12" customHeight="1"/>
    <row r="1370" s="14" customFormat="1" ht="12" customHeight="1"/>
    <row r="1371" s="14" customFormat="1" ht="12" customHeight="1"/>
    <row r="1372" s="14" customFormat="1" ht="12" customHeight="1"/>
    <row r="1373" s="14" customFormat="1" ht="12" customHeight="1"/>
    <row r="1374" s="14" customFormat="1" ht="12" customHeight="1"/>
    <row r="1375" s="14" customFormat="1" ht="12" customHeight="1"/>
    <row r="1376" s="14" customFormat="1" ht="12" customHeight="1"/>
    <row r="1377" s="14" customFormat="1" ht="12" customHeight="1"/>
    <row r="1378" s="14" customFormat="1" ht="12" customHeight="1"/>
    <row r="1379" s="14" customFormat="1" ht="12" customHeight="1"/>
    <row r="1380" s="14" customFormat="1" ht="12" customHeight="1"/>
    <row r="1381" s="14" customFormat="1" ht="12" customHeight="1"/>
    <row r="1382" s="14" customFormat="1" ht="12" customHeight="1"/>
    <row r="1383" s="14" customFormat="1" ht="12" customHeight="1"/>
    <row r="1384" s="14" customFormat="1" ht="12" customHeight="1"/>
    <row r="1385" s="14" customFormat="1" ht="8.1" customHeight="1"/>
    <row r="1386" s="14" customFormat="1" ht="8.1" customHeight="1"/>
    <row r="1387" s="14" customFormat="1" ht="8.1" customHeight="1"/>
    <row r="1388" s="14" customFormat="1" ht="8.1" customHeight="1"/>
    <row r="1389" s="14" customFormat="1" ht="8.1" customHeight="1"/>
    <row r="1390" s="14" customFormat="1" ht="8.1" customHeight="1"/>
    <row r="1391" s="14" customFormat="1" ht="8.1" customHeight="1"/>
    <row r="1392" s="14" customFormat="1" ht="8.1" customHeight="1"/>
    <row r="1393" s="14" customFormat="1" ht="8.1" customHeight="1"/>
    <row r="1394" s="14" customFormat="1" ht="8.1" customHeight="1"/>
    <row r="1395" s="14" customFormat="1" ht="8.1" customHeight="1"/>
    <row r="1396" s="14" customFormat="1" ht="8.1" customHeight="1"/>
    <row r="1397" s="14" customFormat="1" ht="8.1" customHeight="1"/>
    <row r="1398" s="14" customFormat="1" ht="8.1" customHeight="1"/>
    <row r="1399" s="14" customFormat="1" ht="8.1" customHeight="1"/>
    <row r="1400" s="14" customFormat="1" ht="8.1" customHeight="1"/>
    <row r="1401" s="14" customFormat="1" ht="8.1" customHeight="1"/>
    <row r="1402" s="14" customFormat="1" ht="8.1" customHeight="1"/>
    <row r="1403" s="14" customFormat="1" ht="8.1" customHeight="1"/>
    <row r="1404" s="14" customFormat="1" ht="8.1" customHeight="1"/>
    <row r="1405" s="14" customFormat="1" ht="8.1" customHeight="1"/>
    <row r="1406" s="14" customFormat="1" ht="8.1" customHeight="1"/>
    <row r="1407" s="14" customFormat="1" ht="8.1" customHeight="1"/>
    <row r="1408" s="14" customFormat="1" ht="8.1" customHeight="1"/>
    <row r="1409" s="14" customFormat="1" ht="8.1" customHeight="1"/>
    <row r="1410" s="14" customFormat="1" ht="8.1" customHeight="1"/>
    <row r="1411" s="14" customFormat="1" ht="8.1" customHeight="1"/>
    <row r="1412" s="14" customFormat="1" ht="8.1" customHeight="1"/>
    <row r="1413" s="14" customFormat="1" ht="8.1" customHeight="1"/>
    <row r="1414" s="14" customFormat="1" ht="8.1" customHeight="1"/>
    <row r="1415" s="14" customFormat="1" ht="8.1" customHeight="1"/>
    <row r="1416" s="14" customFormat="1" ht="8.1" customHeight="1"/>
    <row r="1417" s="14" customFormat="1" ht="8.1" customHeight="1"/>
    <row r="1418" s="14" customFormat="1" ht="8.1" customHeight="1"/>
    <row r="1419" s="14" customFormat="1" ht="8.1" customHeight="1"/>
    <row r="1420" s="14" customFormat="1" ht="8.1" customHeight="1"/>
    <row r="1421" s="14" customFormat="1" ht="8.1" customHeight="1"/>
    <row r="1422" s="14" customFormat="1" ht="8.1" customHeight="1"/>
    <row r="1423" s="14" customFormat="1" ht="8.1" customHeight="1"/>
    <row r="1424" s="14" customFormat="1" ht="8.1" customHeight="1"/>
    <row r="1425" s="14" customFormat="1" ht="8.1" customHeight="1"/>
    <row r="1426" s="14" customFormat="1" ht="8.1" customHeight="1"/>
    <row r="1427" s="14" customFormat="1" ht="8.1" customHeight="1"/>
    <row r="1428" s="14" customFormat="1" ht="8.1" customHeight="1"/>
    <row r="1429" s="14" customFormat="1" ht="8.1" customHeight="1"/>
    <row r="1430" s="14" customFormat="1" ht="8.1" customHeight="1"/>
    <row r="1431" s="14" customFormat="1" ht="8.1" customHeight="1"/>
    <row r="1432" s="14" customFormat="1" ht="8.1" customHeight="1"/>
    <row r="1433" s="14" customFormat="1" ht="8.1" customHeight="1"/>
    <row r="1434" s="14" customFormat="1" ht="8.1" customHeight="1"/>
    <row r="1435" s="14" customFormat="1" ht="8.1" customHeight="1"/>
    <row r="1436" s="14" customFormat="1" ht="8.1" customHeight="1"/>
    <row r="1437" s="14" customFormat="1" ht="8.1" customHeight="1"/>
    <row r="1438" s="14" customFormat="1" ht="8.1" customHeight="1"/>
    <row r="1439" s="14" customFormat="1" ht="8.1" customHeight="1"/>
    <row r="1440" s="14" customFormat="1" ht="8.1" customHeight="1"/>
    <row r="1441" s="14" customFormat="1" ht="8.1" customHeight="1"/>
    <row r="1442" s="14" customFormat="1" ht="8.1" customHeight="1"/>
    <row r="1443" s="14" customFormat="1" ht="8.1" customHeight="1"/>
    <row r="1444" s="14" customFormat="1" ht="8.1" customHeight="1"/>
    <row r="1445" s="14" customFormat="1" ht="8.1" customHeight="1"/>
    <row r="1446" s="14" customFormat="1" ht="8.1" customHeight="1"/>
    <row r="1447" s="14" customFormat="1" ht="8.1" customHeight="1"/>
    <row r="1448" s="14" customFormat="1" ht="8.1" customHeight="1"/>
    <row r="1449" s="14" customFormat="1" ht="8.1" customHeight="1"/>
    <row r="1450" s="14" customFormat="1" ht="8.1" customHeight="1"/>
    <row r="1451" s="14" customFormat="1" ht="8.1" customHeight="1"/>
    <row r="1452" s="14" customFormat="1" ht="8.1" customHeight="1"/>
    <row r="1453" s="14" customFormat="1" ht="8.1" customHeight="1"/>
    <row r="1454" s="14" customFormat="1" ht="8.1" customHeight="1"/>
    <row r="1455" s="14" customFormat="1" ht="8.1" customHeight="1"/>
    <row r="1456" s="14" customFormat="1" ht="8.1" customHeight="1"/>
    <row r="1457" s="14" customFormat="1" ht="8.1" customHeight="1"/>
    <row r="1458" s="14" customFormat="1" ht="8.1" customHeight="1"/>
    <row r="1459" s="14" customFormat="1" ht="8.1" customHeight="1"/>
    <row r="1460" s="14" customFormat="1" ht="8.1" customHeight="1"/>
    <row r="1461" s="14" customFormat="1" ht="8.1" customHeight="1"/>
    <row r="1462" s="14" customFormat="1" ht="8.1" customHeight="1"/>
    <row r="1463" s="14" customFormat="1" ht="8.1" customHeight="1"/>
    <row r="1464" s="14" customFormat="1" ht="8.1" customHeight="1"/>
    <row r="1465" s="14" customFormat="1" ht="8.1" customHeight="1"/>
    <row r="1466" s="14" customFormat="1" ht="8.1" customHeight="1"/>
    <row r="1467" s="14" customFormat="1" ht="8.1" customHeight="1"/>
    <row r="1468" s="14" customFormat="1" ht="8.1" customHeight="1"/>
    <row r="1469" s="14" customFormat="1" ht="8.1" customHeight="1"/>
    <row r="1470" s="14" customFormat="1" ht="8.1" customHeight="1"/>
    <row r="1471" s="14" customFormat="1" ht="8.1" customHeight="1"/>
    <row r="1472" s="14" customFormat="1" ht="8.1" customHeight="1"/>
    <row r="1473" s="14" customFormat="1" ht="8.1" customHeight="1"/>
    <row r="1474" s="14" customFormat="1" ht="8.1" customHeight="1"/>
    <row r="1475" s="14" customFormat="1" ht="8.1" customHeight="1"/>
    <row r="1476" s="14" customFormat="1" ht="8.1" customHeight="1"/>
    <row r="1477" s="14" customFormat="1" ht="8.1" customHeight="1"/>
    <row r="1478" s="14" customFormat="1" ht="8.1" customHeight="1"/>
    <row r="1479" s="14" customFormat="1" ht="8.1" customHeight="1"/>
    <row r="1480" s="14" customFormat="1" ht="8.1" customHeight="1"/>
    <row r="1481" s="14" customFormat="1" ht="8.1" customHeight="1"/>
    <row r="1482" s="14" customFormat="1" ht="8.1" customHeight="1"/>
    <row r="1483" s="14" customFormat="1" ht="8.1" customHeight="1"/>
    <row r="1484" s="14" customFormat="1" ht="8.1" customHeight="1"/>
    <row r="1485" s="14" customFormat="1" ht="8.1" customHeight="1"/>
    <row r="1486" s="14" customFormat="1" ht="8.1" customHeight="1"/>
    <row r="1487" s="14" customFormat="1" ht="8.1" customHeight="1"/>
    <row r="1488" s="14" customFormat="1" ht="8.1" customHeight="1"/>
    <row r="1489" s="14" customFormat="1" ht="8.1" customHeight="1"/>
    <row r="1490" s="14" customFormat="1" ht="8.1" customHeight="1"/>
    <row r="1491" s="14" customFormat="1" ht="8.1" customHeight="1"/>
    <row r="1492" s="14" customFormat="1" ht="8.1" customHeight="1"/>
    <row r="1493" s="14" customFormat="1" ht="8.1" customHeight="1"/>
    <row r="1494" s="14" customFormat="1" ht="8.1" customHeight="1"/>
    <row r="1495" s="14" customFormat="1" ht="8.1" customHeight="1"/>
    <row r="1496" s="14" customFormat="1" ht="8.1" customHeight="1"/>
    <row r="1497" s="14" customFormat="1" ht="8.1" customHeight="1"/>
    <row r="1498" s="14" customFormat="1" ht="8.1" customHeight="1"/>
    <row r="1499" s="14" customFormat="1" ht="8.1" customHeight="1"/>
    <row r="1500" s="14" customFormat="1" ht="8.1" customHeight="1"/>
    <row r="1501" s="14" customFormat="1" ht="8.1" customHeight="1"/>
    <row r="1502" s="14" customFormat="1" ht="8.1" customHeight="1"/>
    <row r="1503" s="14" customFormat="1" ht="8.1" customHeight="1"/>
    <row r="1504" s="14" customFormat="1" ht="8.1" customHeight="1"/>
    <row r="1505" s="14" customFormat="1" ht="8.1" customHeight="1"/>
    <row r="1506" s="14" customFormat="1" ht="8.1" customHeight="1"/>
    <row r="1507" s="14" customFormat="1" ht="8.1" customHeight="1"/>
    <row r="1508" s="14" customFormat="1" ht="8.1" customHeight="1"/>
    <row r="1509" s="14" customFormat="1" ht="8.1" customHeight="1"/>
    <row r="1510" s="14" customFormat="1" ht="8.1" customHeight="1"/>
    <row r="1511" s="14" customFormat="1" ht="8.1" customHeight="1"/>
    <row r="1512" s="14" customFormat="1" ht="8.1" customHeight="1"/>
    <row r="1513" s="14" customFormat="1" ht="8.1" customHeight="1"/>
    <row r="1514" s="14" customFormat="1" ht="8.1" customHeight="1"/>
    <row r="1515" s="14" customFormat="1" ht="8.1" customHeight="1"/>
    <row r="1516" s="14" customFormat="1" ht="8.1" customHeight="1"/>
    <row r="1517" s="14" customFormat="1" ht="8.1" customHeight="1"/>
    <row r="1518" s="14" customFormat="1" ht="8.1" customHeight="1"/>
    <row r="1519" s="14" customFormat="1" ht="8.1" customHeight="1"/>
    <row r="1520" s="14" customFormat="1" ht="8.1" customHeight="1"/>
    <row r="1521" s="14" customFormat="1" ht="8.1" customHeight="1"/>
    <row r="1522" s="14" customFormat="1" ht="8.1" customHeight="1"/>
    <row r="1523" s="14" customFormat="1" ht="8.1" customHeight="1"/>
    <row r="1524" s="14" customFormat="1" ht="8.1" customHeight="1"/>
    <row r="1525" s="14" customFormat="1" ht="8.1" customHeight="1"/>
    <row r="1526" s="14" customFormat="1" ht="8.1" customHeight="1"/>
    <row r="1527" s="14" customFormat="1" ht="8.1" customHeight="1"/>
    <row r="1528" s="14" customFormat="1" ht="8.1" customHeight="1"/>
    <row r="1529" s="14" customFormat="1" ht="8.1" customHeight="1"/>
    <row r="1530" s="14" customFormat="1" ht="8.1" customHeight="1"/>
    <row r="1531" s="14" customFormat="1" ht="8.1" customHeight="1"/>
    <row r="1532" s="14" customFormat="1" ht="8.1" customHeight="1"/>
    <row r="1533" s="14" customFormat="1" ht="8.1" customHeight="1"/>
    <row r="1534" s="14" customFormat="1" ht="8.1" customHeight="1"/>
    <row r="1535" s="14" customFormat="1" ht="8.1" customHeight="1"/>
    <row r="1536" s="14" customFormat="1" ht="8.1" customHeight="1"/>
    <row r="1537" s="14" customFormat="1" ht="8.1" customHeight="1"/>
    <row r="1538" s="14" customFormat="1" ht="8.1" customHeight="1"/>
    <row r="1539" s="14" customFormat="1" ht="8.1" customHeight="1"/>
    <row r="1540" s="14" customFormat="1" ht="8.1" customHeight="1"/>
    <row r="1541" s="14" customFormat="1" ht="8.1" customHeight="1"/>
    <row r="1542" s="14" customFormat="1" ht="8.1" customHeight="1"/>
    <row r="1543" s="14" customFormat="1" ht="8.1" customHeight="1"/>
    <row r="1544" s="14" customFormat="1" ht="8.1" customHeight="1"/>
    <row r="1545" s="14" customFormat="1" ht="8.1" customHeight="1"/>
    <row r="1546" s="14" customFormat="1" ht="8.1" customHeight="1"/>
    <row r="1547" s="14" customFormat="1" ht="8.1" customHeight="1"/>
    <row r="1548" s="14" customFormat="1" ht="8.1" customHeight="1"/>
    <row r="1549" s="14" customFormat="1" ht="8.1" customHeight="1"/>
    <row r="1550" s="14" customFormat="1" ht="8.1" customHeight="1"/>
    <row r="1551" s="14" customFormat="1" ht="8.1" customHeight="1"/>
    <row r="1552" s="14" customFormat="1" ht="8.1" customHeight="1"/>
    <row r="1553" s="14" customFormat="1" ht="8.1" customHeight="1"/>
    <row r="1554" s="14" customFormat="1" ht="8.1" customHeight="1"/>
    <row r="1555" s="14" customFormat="1" ht="8.1" customHeight="1"/>
    <row r="1556" s="14" customFormat="1" ht="8.1" customHeight="1"/>
    <row r="1557" s="14" customFormat="1" ht="8.1" customHeight="1"/>
    <row r="1558" s="14" customFormat="1" ht="8.1" customHeight="1"/>
    <row r="1559" s="14" customFormat="1" ht="8.1" customHeight="1"/>
    <row r="1560" s="14" customFormat="1" ht="8.1" customHeight="1"/>
    <row r="1561" s="14" customFormat="1" ht="8.1" customHeight="1"/>
    <row r="1562" s="14" customFormat="1" ht="8.1" customHeight="1"/>
    <row r="1563" s="14" customFormat="1" ht="8.1" customHeight="1"/>
    <row r="1564" s="14" customFormat="1" ht="8.1" customHeight="1"/>
    <row r="1565" s="14" customFormat="1" ht="8.1" customHeight="1"/>
    <row r="1566" s="14" customFormat="1" ht="8.1" customHeight="1"/>
    <row r="1567" s="14" customFormat="1" ht="8.1" customHeight="1"/>
    <row r="1568" s="14" customFormat="1" ht="8.1" customHeight="1"/>
    <row r="1569" s="14" customFormat="1" ht="8.1" customHeight="1"/>
    <row r="1570" s="14" customFormat="1" ht="8.1" customHeight="1"/>
    <row r="1571" s="14" customFormat="1" ht="8.1" customHeight="1"/>
    <row r="1572" s="14" customFormat="1" ht="8.1" customHeight="1"/>
    <row r="1573" s="14" customFormat="1" ht="8.1" customHeight="1"/>
    <row r="1574" s="14" customFormat="1" ht="8.1" customHeight="1"/>
    <row r="1575" s="14" customFormat="1" ht="8.1" customHeight="1"/>
    <row r="1576" s="14" customFormat="1" ht="8.1" customHeight="1"/>
    <row r="1577" s="14" customFormat="1" ht="8.1" customHeight="1"/>
    <row r="1578" s="14" customFormat="1" ht="8.1" customHeight="1"/>
    <row r="1579" s="14" customFormat="1" ht="8.1" customHeight="1"/>
    <row r="1580" s="14" customFormat="1" ht="8.1" customHeight="1"/>
    <row r="1581" s="14" customFormat="1" ht="8.1" customHeight="1"/>
    <row r="1582" s="14" customFormat="1" ht="8.1" customHeight="1"/>
    <row r="1583" s="14" customFormat="1" ht="8.1" customHeight="1"/>
    <row r="1584" s="14" customFormat="1" ht="8.1" customHeight="1"/>
    <row r="1585" s="14" customFormat="1" ht="8.1" customHeight="1"/>
    <row r="1586" s="14" customFormat="1" ht="8.1" customHeight="1"/>
    <row r="1587" s="14" customFormat="1" ht="8.1" customHeight="1"/>
    <row r="1588" s="14" customFormat="1" ht="8.1" customHeight="1"/>
    <row r="1589" s="14" customFormat="1" ht="8.1" customHeight="1"/>
    <row r="1590" s="14" customFormat="1" ht="8.1" customHeight="1"/>
    <row r="1591" s="14" customFormat="1" ht="8.1" customHeight="1"/>
    <row r="1592" s="14" customFormat="1" ht="8.1" customHeight="1"/>
    <row r="1593" s="14" customFormat="1" ht="8.1" customHeight="1"/>
    <row r="1594" s="14" customFormat="1" ht="8.1" customHeight="1"/>
    <row r="1595" s="14" customFormat="1" ht="8.1" customHeight="1"/>
    <row r="1596" s="14" customFormat="1" ht="8.1" customHeight="1"/>
    <row r="1597" s="14" customFormat="1" ht="8.1" customHeight="1"/>
    <row r="1598" s="14" customFormat="1" ht="8.1" customHeight="1"/>
    <row r="1599" s="14" customFormat="1" ht="8.1" customHeight="1"/>
    <row r="1600" s="14" customFormat="1" ht="8.1" customHeight="1"/>
    <row r="1601" s="14" customFormat="1" ht="8.1" customHeight="1"/>
    <row r="1602" s="14" customFormat="1" ht="8.1" customHeight="1"/>
    <row r="1603" s="14" customFormat="1" ht="8.1" customHeight="1"/>
    <row r="1604" s="14" customFormat="1" ht="8.1" customHeight="1"/>
    <row r="1605" s="14" customFormat="1" ht="8.1" customHeight="1"/>
    <row r="1606" s="14" customFormat="1" ht="8.1" customHeight="1"/>
    <row r="1607" s="14" customFormat="1" ht="8.1" customHeight="1"/>
    <row r="1608" s="14" customFormat="1" ht="8.1" customHeight="1"/>
    <row r="1609" s="14" customFormat="1" ht="8.1" customHeight="1"/>
    <row r="1610" s="14" customFormat="1" ht="8.1" customHeight="1"/>
    <row r="1611" s="14" customFormat="1" ht="8.1" customHeight="1"/>
    <row r="1612" s="14" customFormat="1" ht="8.1" customHeight="1"/>
    <row r="1613" s="14" customFormat="1" ht="8.1" customHeight="1"/>
    <row r="1614" s="14" customFormat="1" ht="8.1" customHeight="1"/>
    <row r="1615" s="14" customFormat="1" ht="8.1" customHeight="1"/>
    <row r="1616" s="14" customFormat="1" ht="8.1" customHeight="1"/>
    <row r="1617" s="14" customFormat="1" ht="8.1" customHeight="1"/>
    <row r="1618" s="14" customFormat="1" ht="8.1" customHeight="1"/>
    <row r="1619" s="14" customFormat="1" ht="8.1" customHeight="1"/>
    <row r="1620" s="14" customFormat="1" ht="8.1" customHeight="1"/>
    <row r="1621" s="14" customFormat="1" ht="8.1" customHeight="1"/>
    <row r="1622" s="14" customFormat="1" ht="8.1" customHeight="1"/>
    <row r="1623" s="14" customFormat="1" ht="8.1" customHeight="1"/>
    <row r="1624" s="14" customFormat="1" ht="8.1" customHeight="1"/>
    <row r="1625" s="14" customFormat="1" ht="8.1" customHeight="1"/>
    <row r="1626" s="14" customFormat="1" ht="8.1" customHeight="1"/>
    <row r="1627" s="14" customFormat="1" ht="8.1" customHeight="1"/>
    <row r="1628" s="14" customFormat="1" ht="8.1" customHeight="1"/>
    <row r="1629" s="14" customFormat="1" ht="8.1" customHeight="1"/>
    <row r="1630" s="14" customFormat="1" ht="8.1" customHeight="1"/>
    <row r="1631" s="14" customFormat="1" ht="8.1" customHeight="1"/>
    <row r="1632" s="14" customFormat="1" ht="8.1" customHeight="1"/>
    <row r="1633" s="14" customFormat="1" ht="8.1" customHeight="1"/>
    <row r="1634" s="14" customFormat="1" ht="8.1" customHeight="1"/>
    <row r="1635" s="14" customFormat="1" ht="8.1" customHeight="1"/>
    <row r="1636" s="14" customFormat="1" ht="8.1" customHeight="1"/>
    <row r="1637" s="14" customFormat="1" ht="8.1" customHeight="1"/>
    <row r="1638" s="14" customFormat="1" ht="8.1" customHeight="1"/>
    <row r="1639" s="14" customFormat="1" ht="8.1" customHeight="1"/>
    <row r="1640" s="14" customFormat="1" ht="8.1" customHeight="1"/>
    <row r="1641" s="14" customFormat="1" ht="8.1" customHeight="1"/>
    <row r="1642" s="14" customFormat="1" ht="8.1" customHeight="1"/>
    <row r="1643" s="14" customFormat="1" ht="8.1" customHeight="1"/>
    <row r="1644" s="14" customFormat="1" ht="8.1" customHeight="1"/>
    <row r="1645" s="14" customFormat="1" ht="8.1" customHeight="1"/>
    <row r="1646" s="14" customFormat="1" ht="8.1" customHeight="1"/>
    <row r="1647" s="14" customFormat="1" ht="8.1" customHeight="1"/>
    <row r="1648" s="14" customFormat="1" ht="8.1" customHeight="1"/>
    <row r="1649" s="14" customFormat="1" ht="8.1" customHeight="1"/>
    <row r="1650" s="14" customFormat="1" ht="8.1" customHeight="1"/>
    <row r="1651" s="14" customFormat="1" ht="8.1" customHeight="1"/>
    <row r="1652" s="14" customFormat="1" ht="8.1" customHeight="1"/>
    <row r="1653" s="14" customFormat="1" ht="8.1" customHeight="1"/>
    <row r="1654" s="14" customFormat="1" ht="8.1" customHeight="1"/>
    <row r="1655" s="14" customFormat="1" ht="8.1" customHeight="1"/>
    <row r="1656" s="14" customFormat="1" ht="8.1" customHeight="1"/>
    <row r="1657" s="14" customFormat="1" ht="8.1" customHeight="1"/>
    <row r="1658" s="14" customFormat="1" ht="8.1" customHeight="1"/>
    <row r="1659" s="14" customFormat="1" ht="8.1" customHeight="1"/>
    <row r="1660" s="14" customFormat="1" ht="8.1" customHeight="1"/>
    <row r="1661" s="14" customFormat="1" ht="8.1" customHeight="1"/>
    <row r="1662" s="14" customFormat="1" ht="8.1" customHeight="1"/>
    <row r="1663" s="14" customFormat="1" ht="8.1" customHeight="1"/>
    <row r="1664" s="14" customFormat="1" ht="8.1" customHeight="1"/>
    <row r="1665" s="14" customFormat="1" ht="8.1" customHeight="1"/>
    <row r="1666" s="14" customFormat="1" ht="8.1" customHeight="1"/>
    <row r="1667" s="14" customFormat="1" ht="8.1" customHeight="1"/>
    <row r="1668" s="14" customFormat="1" ht="8.1" customHeight="1"/>
    <row r="1669" s="14" customFormat="1" ht="8.1" customHeight="1"/>
    <row r="1670" s="14" customFormat="1" ht="8.1" customHeight="1"/>
    <row r="1671" s="14" customFormat="1" ht="8.1" customHeight="1"/>
    <row r="1672" s="14" customFormat="1" ht="8.1" customHeight="1"/>
    <row r="1673" s="14" customFormat="1" ht="8.1" customHeight="1"/>
    <row r="1674" s="14" customFormat="1" ht="8.1" customHeight="1"/>
    <row r="1675" s="14" customFormat="1" ht="8.1" customHeight="1"/>
    <row r="1676" s="14" customFormat="1" ht="8.1" customHeight="1"/>
    <row r="1677" s="14" customFormat="1" ht="8.1" customHeight="1"/>
    <row r="1678" s="14" customFormat="1" ht="8.1" customHeight="1"/>
    <row r="1679" s="14" customFormat="1" ht="8.1" customHeight="1"/>
    <row r="1680" s="14" customFormat="1" ht="8.1" customHeight="1"/>
    <row r="1681" s="14" customFormat="1" ht="8.1" customHeight="1"/>
    <row r="1682" s="14" customFormat="1" ht="8.1" customHeight="1"/>
    <row r="1683" s="14" customFormat="1" ht="8.1" customHeight="1"/>
    <row r="1684" s="14" customFormat="1" ht="8.1" customHeight="1"/>
    <row r="1685" s="14" customFormat="1" ht="8.1" customHeight="1"/>
    <row r="1686" s="14" customFormat="1" ht="8.1" customHeight="1"/>
    <row r="1687" s="14" customFormat="1" ht="8.1" customHeight="1"/>
    <row r="1688" s="14" customFormat="1" ht="8.1" customHeight="1"/>
    <row r="1689" s="14" customFormat="1" ht="8.1" customHeight="1"/>
    <row r="1690" s="14" customFormat="1" ht="8.1" customHeight="1"/>
    <row r="1691" s="14" customFormat="1" ht="8.1" customHeight="1"/>
    <row r="1692" s="14" customFormat="1" ht="8.1" customHeight="1"/>
    <row r="1693" s="14" customFormat="1" ht="8.1" customHeight="1"/>
    <row r="1694" s="14" customFormat="1" ht="8.1" customHeight="1"/>
    <row r="1695" s="14" customFormat="1" ht="8.1" customHeight="1"/>
    <row r="1696" s="14" customFormat="1" ht="8.1" customHeight="1"/>
    <row r="1697" s="14" customFormat="1" ht="8.1" customHeight="1"/>
    <row r="1698" s="14" customFormat="1" ht="8.1" customHeight="1"/>
    <row r="1699" s="14" customFormat="1" ht="8.1" customHeight="1"/>
    <row r="1700" s="14" customFormat="1" ht="8.1" customHeight="1"/>
    <row r="1701" s="14" customFormat="1" ht="8.1" customHeight="1"/>
    <row r="1702" s="14" customFormat="1" ht="8.1" customHeight="1"/>
    <row r="1703" s="14" customFormat="1" ht="8.1" customHeight="1"/>
    <row r="1704" s="14" customFormat="1" ht="8.1" customHeight="1"/>
    <row r="1705" s="14" customFormat="1" ht="8.1" customHeight="1"/>
    <row r="1706" s="14" customFormat="1" ht="8.1" customHeight="1"/>
    <row r="1707" s="14" customFormat="1" ht="8.1" customHeight="1"/>
    <row r="1708" s="14" customFormat="1" ht="8.1" customHeight="1"/>
    <row r="1709" s="14" customFormat="1" ht="8.1" customHeight="1"/>
    <row r="1710" s="14" customFormat="1" ht="8.1" customHeight="1"/>
    <row r="1711" s="14" customFormat="1" ht="8.1" customHeight="1"/>
    <row r="1712" s="14" customFormat="1" ht="8.1" customHeight="1"/>
    <row r="1713" s="14" customFormat="1" ht="8.1" customHeight="1"/>
    <row r="1714" s="14" customFormat="1" ht="8.1" customHeight="1"/>
    <row r="1715" s="14" customFormat="1" ht="8.1" customHeight="1"/>
    <row r="1716" s="14" customFormat="1" ht="8.1" customHeight="1"/>
    <row r="1717" s="14" customFormat="1" ht="8.1" customHeight="1"/>
    <row r="1718" s="14" customFormat="1" ht="8.1" customHeight="1"/>
    <row r="1719" s="14" customFormat="1" ht="8.1" customHeight="1"/>
    <row r="1720" s="14" customFormat="1" ht="8.1" customHeight="1"/>
    <row r="1721" s="14" customFormat="1" ht="8.1" customHeight="1"/>
    <row r="1722" s="14" customFormat="1" ht="8.1" customHeight="1"/>
    <row r="1723" s="14" customFormat="1" ht="8.1" customHeight="1"/>
    <row r="1724" s="14" customFormat="1" ht="8.1" customHeight="1"/>
    <row r="1725" s="14" customFormat="1" ht="8.1" customHeight="1"/>
    <row r="1726" s="14" customFormat="1" ht="8.1" customHeight="1"/>
    <row r="1727" s="14" customFormat="1" ht="8.1" customHeight="1"/>
    <row r="1728" s="14" customFormat="1" ht="8.1" customHeight="1"/>
    <row r="1729" s="14" customFormat="1" ht="8.1" customHeight="1"/>
    <row r="1730" s="14" customFormat="1" ht="8.1" customHeight="1"/>
    <row r="1731" s="14" customFormat="1" ht="8.1" customHeight="1"/>
    <row r="1732" s="14" customFormat="1" ht="8.1" customHeight="1"/>
    <row r="1733" s="14" customFormat="1" ht="8.1" customHeight="1"/>
    <row r="1734" s="14" customFormat="1" ht="8.1" customHeight="1"/>
    <row r="1735" s="14" customFormat="1" ht="8.1" customHeight="1"/>
    <row r="1736" s="14" customFormat="1" ht="8.1" customHeight="1"/>
    <row r="1737" s="14" customFormat="1" ht="8.1" customHeight="1"/>
    <row r="1738" s="14" customFormat="1" ht="8.1" customHeight="1"/>
    <row r="1739" s="14" customFormat="1" ht="8.1" customHeight="1"/>
    <row r="1740" s="14" customFormat="1" ht="8.1" customHeight="1"/>
    <row r="1741" s="14" customFormat="1" ht="8.1" customHeight="1"/>
    <row r="1742" s="14" customFormat="1" ht="8.1" customHeight="1"/>
    <row r="1743" s="14" customFormat="1" ht="8.1" customHeight="1"/>
    <row r="1744" s="14" customFormat="1" ht="8.1" customHeight="1"/>
    <row r="1745" s="14" customFormat="1" ht="8.1" customHeight="1"/>
    <row r="1746" s="14" customFormat="1" ht="8.1" customHeight="1"/>
    <row r="1747" s="14" customFormat="1" ht="8.1" customHeight="1"/>
    <row r="1748" s="14" customFormat="1" ht="8.1" customHeight="1"/>
    <row r="1749" s="14" customFormat="1" ht="8.1" customHeight="1"/>
    <row r="1750" s="14" customFormat="1" ht="8.1" customHeight="1"/>
    <row r="1751" s="14" customFormat="1" ht="8.1" customHeight="1"/>
    <row r="1752" s="14" customFormat="1" ht="8.1" customHeight="1"/>
    <row r="1753" s="14" customFormat="1" ht="8.1" customHeight="1"/>
    <row r="1754" s="14" customFormat="1" ht="8.1" customHeight="1"/>
    <row r="1755" s="14" customFormat="1" ht="8.1" customHeight="1"/>
    <row r="1756" s="14" customFormat="1" ht="8.1" customHeight="1"/>
    <row r="1757" s="14" customFormat="1" ht="8.1" customHeight="1"/>
    <row r="1758" s="14" customFormat="1" ht="8.1" customHeight="1"/>
    <row r="1759" s="14" customFormat="1" ht="8.1" customHeight="1"/>
    <row r="1760" s="14" customFormat="1" ht="8.1" customHeight="1"/>
    <row r="1761" s="14" customFormat="1" ht="8.1" customHeight="1"/>
    <row r="1762" s="14" customFormat="1" ht="8.1" customHeight="1"/>
    <row r="1763" s="14" customFormat="1" ht="8.1" customHeight="1"/>
    <row r="1764" s="14" customFormat="1" ht="8.1" customHeight="1"/>
    <row r="1765" s="14" customFormat="1" ht="8.1" customHeight="1"/>
    <row r="1766" s="14" customFormat="1" ht="8.1" customHeight="1"/>
    <row r="1767" s="14" customFormat="1" ht="8.1" customHeight="1"/>
    <row r="1768" s="14" customFormat="1" ht="8.1" customHeight="1"/>
    <row r="1769" s="14" customFormat="1" ht="8.1" customHeight="1"/>
    <row r="1770" s="14" customFormat="1" ht="8.1" customHeight="1"/>
    <row r="1771" s="14" customFormat="1" ht="8.1" customHeight="1"/>
    <row r="1772" s="14" customFormat="1" ht="8.1" customHeight="1"/>
    <row r="1773" s="14" customFormat="1" ht="8.1" customHeight="1"/>
    <row r="1774" s="14" customFormat="1" ht="8.1" customHeight="1"/>
    <row r="1775" s="14" customFormat="1" ht="8.1" customHeight="1"/>
    <row r="1776" s="14" customFormat="1" ht="8.1" customHeight="1"/>
    <row r="1777" s="14" customFormat="1" ht="8.1" customHeight="1"/>
    <row r="1778" s="14" customFormat="1" ht="8.1" customHeight="1"/>
    <row r="1779" s="14" customFormat="1" ht="8.1" customHeight="1"/>
    <row r="1780" s="14" customFormat="1" ht="8.1" customHeight="1"/>
    <row r="1781" s="14" customFormat="1" ht="8.1" customHeight="1"/>
    <row r="1782" s="14" customFormat="1" ht="8.1" customHeight="1"/>
    <row r="1783" s="14" customFormat="1" ht="8.1" customHeight="1"/>
    <row r="1784" s="14" customFormat="1" ht="8.1" customHeight="1"/>
    <row r="1785" s="14" customFormat="1" ht="8.1" customHeight="1"/>
    <row r="1786" s="14" customFormat="1" ht="8.1" customHeight="1"/>
    <row r="1787" s="14" customFormat="1" ht="8.1" customHeight="1"/>
    <row r="1788" s="14" customFormat="1" ht="8.1" customHeight="1"/>
    <row r="1789" s="14" customFormat="1" ht="8.1" customHeight="1"/>
    <row r="1790" s="14" customFormat="1" ht="8.1" customHeight="1"/>
    <row r="1791" s="14" customFormat="1" ht="8.1" customHeight="1"/>
    <row r="1792" s="14" customFormat="1" ht="8.1" customHeight="1"/>
    <row r="1793" s="14" customFormat="1" ht="8.1" customHeight="1"/>
    <row r="1794" s="14" customFormat="1" ht="8.1" customHeight="1"/>
    <row r="1795" s="14" customFormat="1" ht="8.1" customHeight="1"/>
    <row r="1796" s="14" customFormat="1" ht="8.1" customHeight="1"/>
    <row r="1797" s="14" customFormat="1" ht="8.1" customHeight="1"/>
    <row r="1798" s="14" customFormat="1" ht="8.1" customHeight="1"/>
    <row r="1799" s="14" customFormat="1" ht="8.1" customHeight="1"/>
    <row r="1800" s="14" customFormat="1" ht="8.1" customHeight="1"/>
    <row r="1801" s="14" customFormat="1" ht="8.1" customHeight="1"/>
    <row r="1802" s="14" customFormat="1" ht="8.1" customHeight="1"/>
    <row r="1803" s="14" customFormat="1" ht="8.1" customHeight="1"/>
    <row r="1804" s="14" customFormat="1" ht="8.1" customHeight="1"/>
    <row r="1805" s="14" customFormat="1" ht="8.1" customHeight="1"/>
    <row r="1806" s="14" customFormat="1" ht="8.1" customHeight="1"/>
    <row r="1807" s="14" customFormat="1" ht="8.1" customHeight="1"/>
    <row r="1808" s="14" customFormat="1" ht="8.1" customHeight="1"/>
    <row r="1809" s="14" customFormat="1" ht="8.1" customHeight="1"/>
    <row r="1810" s="14" customFormat="1" ht="8.1" customHeight="1"/>
    <row r="1811" s="14" customFormat="1" ht="8.1" customHeight="1"/>
    <row r="1812" s="14" customFormat="1" ht="8.1" customHeight="1"/>
    <row r="1813" s="14" customFormat="1" ht="8.1" customHeight="1"/>
    <row r="1814" s="14" customFormat="1" ht="8.1" customHeight="1"/>
    <row r="1815" s="14" customFormat="1" ht="8.1" customHeight="1"/>
    <row r="1816" s="14" customFormat="1" ht="8.1" customHeight="1"/>
    <row r="1817" s="14" customFormat="1" ht="8.1" customHeight="1"/>
    <row r="1818" s="14" customFormat="1" ht="8.1" customHeight="1"/>
    <row r="1819" s="14" customFormat="1" ht="8.1" customHeight="1"/>
    <row r="1820" s="14" customFormat="1" ht="8.1" customHeight="1"/>
    <row r="1821" s="14" customFormat="1" ht="8.1" customHeight="1"/>
    <row r="1822" s="14" customFormat="1" ht="8.1" customHeight="1"/>
    <row r="1823" s="14" customFormat="1" ht="8.1" customHeight="1"/>
    <row r="1824" s="14" customFormat="1" ht="8.1" customHeight="1"/>
    <row r="1825" s="14" customFormat="1" ht="8.1" customHeight="1"/>
    <row r="1826" s="14" customFormat="1" ht="8.1" customHeight="1"/>
    <row r="1827" s="14" customFormat="1" ht="8.1" customHeight="1"/>
    <row r="1828" s="14" customFormat="1" ht="8.1" customHeight="1"/>
    <row r="1829" s="14" customFormat="1" ht="8.1" customHeight="1"/>
    <row r="1830" s="14" customFormat="1" ht="8.1" customHeight="1"/>
    <row r="1831" s="14" customFormat="1" ht="8.1" customHeight="1"/>
    <row r="1832" s="14" customFormat="1" ht="8.1" customHeight="1"/>
    <row r="1833" s="14" customFormat="1" ht="8.1" customHeight="1"/>
    <row r="1834" s="14" customFormat="1" ht="8.1" customHeight="1"/>
    <row r="1835" s="14" customFormat="1" ht="8.1" customHeight="1"/>
    <row r="1836" s="14" customFormat="1" ht="8.1" customHeight="1"/>
    <row r="1837" s="14" customFormat="1" ht="8.1" customHeight="1"/>
    <row r="1838" s="14" customFormat="1" ht="8.1" customHeight="1"/>
    <row r="1839" s="14" customFormat="1" ht="8.1" customHeight="1"/>
    <row r="1840" s="14" customFormat="1" ht="8.1" customHeight="1"/>
    <row r="1841" s="14" customFormat="1" ht="8.1" customHeight="1"/>
    <row r="1842" s="14" customFormat="1" ht="8.1" customHeight="1"/>
    <row r="1843" s="14" customFormat="1" ht="8.1" customHeight="1"/>
    <row r="1844" s="14" customFormat="1" ht="8.1" customHeight="1"/>
    <row r="1845" s="14" customFormat="1" ht="8.1" customHeight="1"/>
    <row r="1846" s="14" customFormat="1" ht="8.1" customHeight="1"/>
    <row r="1847" s="14" customFormat="1" ht="8.1" customHeight="1"/>
    <row r="1848" s="14" customFormat="1" ht="8.1" customHeight="1"/>
    <row r="1849" s="14" customFormat="1" ht="8.1" customHeight="1"/>
    <row r="1850" s="14" customFormat="1" ht="8.1" customHeight="1"/>
    <row r="1851" s="14" customFormat="1" ht="8.1" customHeight="1"/>
    <row r="1852" s="14" customFormat="1" ht="8.1" customHeight="1"/>
    <row r="1853" s="14" customFormat="1" ht="8.1" customHeight="1"/>
    <row r="1854" s="14" customFormat="1" ht="8.1" customHeight="1"/>
    <row r="1855" s="14" customFormat="1" ht="8.1" customHeight="1"/>
    <row r="1856" s="14" customFormat="1" ht="8.1" customHeight="1"/>
    <row r="1857" s="14" customFormat="1" ht="8.1" customHeight="1"/>
    <row r="1858" s="14" customFormat="1" ht="8.1" customHeight="1"/>
    <row r="1859" s="14" customFormat="1" ht="8.1" customHeight="1"/>
    <row r="1860" s="14" customFormat="1" ht="8.1" customHeight="1"/>
    <row r="1861" s="14" customFormat="1" ht="8.1" customHeight="1"/>
    <row r="1862" s="14" customFormat="1" ht="8.1" customHeight="1"/>
    <row r="1863" s="14" customFormat="1" ht="8.1" customHeight="1"/>
    <row r="1864" s="14" customFormat="1" ht="8.1" customHeight="1"/>
    <row r="1865" s="14" customFormat="1" ht="8.1" customHeight="1"/>
    <row r="1866" s="14" customFormat="1" ht="8.1" customHeight="1"/>
    <row r="1867" s="14" customFormat="1" ht="8.1" customHeight="1"/>
    <row r="1868" s="14" customFormat="1" ht="8.1" customHeight="1"/>
    <row r="1869" s="14" customFormat="1" ht="8.1" customHeight="1"/>
    <row r="1870" s="14" customFormat="1" ht="8.1" customHeight="1"/>
    <row r="1871" s="14" customFormat="1" ht="8.1" customHeight="1"/>
    <row r="1872" s="14" customFormat="1" ht="8.1" customHeight="1"/>
    <row r="1873" s="14" customFormat="1" ht="8.1" customHeight="1"/>
    <row r="1874" s="14" customFormat="1" ht="8.1" customHeight="1"/>
    <row r="1875" s="14" customFormat="1" ht="8.1" customHeight="1"/>
    <row r="1876" s="14" customFormat="1" ht="8.1" customHeight="1"/>
    <row r="1877" s="14" customFormat="1" ht="8.1" customHeight="1"/>
    <row r="1878" s="14" customFormat="1" ht="8.1" customHeight="1"/>
    <row r="1879" s="14" customFormat="1" ht="8.1" customHeight="1"/>
    <row r="1880" s="14" customFormat="1" ht="8.1" customHeight="1"/>
    <row r="1881" s="14" customFormat="1" ht="8.1" customHeight="1"/>
    <row r="1882" s="14" customFormat="1" ht="8.1" customHeight="1"/>
    <row r="1883" s="14" customFormat="1" ht="8.1" customHeight="1"/>
    <row r="1884" s="14" customFormat="1" ht="8.1" customHeight="1"/>
    <row r="1885" s="14" customFormat="1" ht="8.1" customHeight="1"/>
    <row r="1886" s="14" customFormat="1" ht="8.1" customHeight="1"/>
    <row r="1887" s="14" customFormat="1" ht="8.1" customHeight="1"/>
    <row r="1888" s="14" customFormat="1" ht="8.1" customHeight="1"/>
    <row r="1889" s="14" customFormat="1" ht="8.1" customHeight="1"/>
    <row r="1890" s="14" customFormat="1" ht="8.1" customHeight="1"/>
    <row r="1891" s="14" customFormat="1" ht="8.1" customHeight="1"/>
    <row r="1892" s="14" customFormat="1" ht="8.1" customHeight="1"/>
    <row r="1893" s="14" customFormat="1" ht="8.1" customHeight="1"/>
    <row r="1894" s="14" customFormat="1" ht="8.1" customHeight="1"/>
    <row r="1895" s="14" customFormat="1" ht="8.1" customHeight="1"/>
    <row r="1896" s="14" customFormat="1" ht="8.1" customHeight="1"/>
    <row r="1897" s="14" customFormat="1" ht="8.1" customHeight="1"/>
    <row r="1898" s="14" customFormat="1" ht="8.1" customHeight="1"/>
    <row r="1899" s="14" customFormat="1" ht="8.1" customHeight="1"/>
    <row r="1900" s="14" customFormat="1" ht="8.1" customHeight="1"/>
    <row r="1901" s="14" customFormat="1" ht="8.1" customHeight="1"/>
    <row r="1902" s="14" customFormat="1" ht="8.1" customHeight="1"/>
    <row r="1903" s="14" customFormat="1" ht="8.1" customHeight="1"/>
    <row r="1904" s="14" customFormat="1" ht="8.1" customHeight="1"/>
    <row r="1905" s="14" customFormat="1" ht="8.1" customHeight="1"/>
    <row r="1906" s="14" customFormat="1" ht="8.1" customHeight="1"/>
    <row r="1907" s="14" customFormat="1" ht="8.1" customHeight="1"/>
    <row r="1908" s="14" customFormat="1" ht="8.1" customHeight="1"/>
    <row r="1909" s="14" customFormat="1" ht="8.1" customHeight="1"/>
    <row r="1910" s="14" customFormat="1" ht="8.1" customHeight="1"/>
    <row r="1911" s="14" customFormat="1" ht="8.1" customHeight="1"/>
    <row r="1912" s="14" customFormat="1" ht="8.1" customHeight="1"/>
    <row r="1913" s="14" customFormat="1" ht="8.1" customHeight="1"/>
    <row r="1914" s="14" customFormat="1" ht="8.1" customHeight="1"/>
    <row r="1915" s="14" customFormat="1" ht="8.1" customHeight="1"/>
    <row r="1916" s="14" customFormat="1" ht="8.1" customHeight="1"/>
    <row r="1917" s="14" customFormat="1" ht="8.1" customHeight="1"/>
    <row r="1918" s="14" customFormat="1" ht="8.1" customHeight="1"/>
    <row r="1919" s="14" customFormat="1" ht="8.1" customHeight="1"/>
    <row r="1920" s="14" customFormat="1" ht="8.1" customHeight="1"/>
    <row r="1921" s="14" customFormat="1" ht="8.1" customHeight="1"/>
    <row r="1922" s="14" customFormat="1" ht="8.1" customHeight="1"/>
    <row r="1923" s="14" customFormat="1" ht="8.1" customHeight="1"/>
    <row r="1924" s="14" customFormat="1" ht="8.1" customHeight="1"/>
    <row r="1925" s="14" customFormat="1" ht="8.1" customHeight="1"/>
    <row r="1926" s="14" customFormat="1" ht="8.1" customHeight="1"/>
    <row r="1927" s="14" customFormat="1" ht="8.1" customHeight="1"/>
    <row r="1928" s="14" customFormat="1" ht="8.1" customHeight="1"/>
    <row r="1929" s="14" customFormat="1" ht="8.1" customHeight="1"/>
    <row r="1930" s="14" customFormat="1" ht="8.1" customHeight="1"/>
    <row r="1931" s="14" customFormat="1" ht="8.1" customHeight="1"/>
    <row r="1932" s="14" customFormat="1" ht="8.1" customHeight="1"/>
    <row r="1933" s="14" customFormat="1" ht="8.1" customHeight="1"/>
    <row r="1934" s="14" customFormat="1" ht="8.1" customHeight="1"/>
    <row r="1935" s="14" customFormat="1" ht="8.1" customHeight="1"/>
    <row r="1936" s="14" customFormat="1" ht="8.1" customHeight="1"/>
    <row r="1937" s="14" customFormat="1" ht="8.1" customHeight="1"/>
    <row r="1938" s="14" customFormat="1" ht="8.1" customHeight="1"/>
    <row r="1939" s="14" customFormat="1" ht="8.1" customHeight="1"/>
    <row r="1940" s="14" customFormat="1" ht="8.1" customHeight="1"/>
    <row r="1941" s="14" customFormat="1" ht="8.1" customHeight="1"/>
    <row r="1942" s="14" customFormat="1" ht="8.1" customHeight="1"/>
    <row r="1943" s="14" customFormat="1" ht="8.1" customHeight="1"/>
    <row r="1944" s="14" customFormat="1" ht="8.1" customHeight="1"/>
    <row r="1945" s="14" customFormat="1" ht="8.1" customHeight="1"/>
    <row r="1946" s="14" customFormat="1" ht="8.1" customHeight="1"/>
    <row r="1947" s="14" customFormat="1" ht="8.1" customHeight="1"/>
    <row r="1948" s="14" customFormat="1" ht="8.1" customHeight="1"/>
    <row r="1949" s="14" customFormat="1" ht="8.1" customHeight="1"/>
    <row r="1950" s="14" customFormat="1" ht="8.1" customHeight="1"/>
    <row r="1951" ht="8.1" customHeight="1"/>
    <row r="1952" ht="8.1" customHeight="1"/>
    <row r="1953" ht="8.1" customHeight="1"/>
    <row r="1954" ht="8.1" customHeight="1"/>
    <row r="1955" ht="8.1" customHeight="1"/>
    <row r="1956" ht="8.1" customHeight="1"/>
    <row r="1957" ht="8.1" customHeight="1"/>
    <row r="1958" ht="8.1" customHeight="1"/>
    <row r="1959" ht="8.1" customHeight="1"/>
    <row r="1960" ht="8.1" customHeight="1"/>
    <row r="1961" ht="8.1" customHeight="1"/>
    <row r="1962" ht="8.1" customHeight="1"/>
    <row r="1963" ht="8.1" customHeight="1"/>
    <row r="1964" ht="8.1" customHeight="1"/>
    <row r="1965" ht="8.1" customHeight="1"/>
    <row r="1966" ht="8.1" customHeight="1"/>
    <row r="1967" ht="8.1" customHeight="1"/>
    <row r="1968" ht="8.1" customHeight="1"/>
    <row r="1969" ht="8.1" customHeight="1"/>
    <row r="1970" ht="8.1" customHeight="1"/>
    <row r="1971" ht="8.1" customHeight="1"/>
    <row r="1972" ht="8.1" customHeight="1"/>
    <row r="1973" ht="8.1" customHeight="1"/>
    <row r="1974" ht="8.1" customHeight="1"/>
    <row r="1975" ht="8.1" customHeight="1"/>
    <row r="1976" ht="8.1" customHeight="1"/>
    <row r="1977" ht="8.1" customHeight="1"/>
    <row r="1978" ht="8.1" customHeight="1"/>
    <row r="1979" ht="8.1" customHeight="1"/>
    <row r="1980" ht="8.1" customHeight="1"/>
    <row r="1981" ht="8.1" customHeight="1"/>
    <row r="1982" ht="8.1" customHeight="1"/>
    <row r="1983" ht="8.1" customHeight="1"/>
    <row r="1984" ht="8.1" customHeight="1"/>
    <row r="1985" ht="8.1" customHeight="1"/>
    <row r="1986" ht="8.1" customHeight="1"/>
    <row r="1987" ht="8.1" customHeight="1"/>
    <row r="1988" ht="8.1" customHeight="1"/>
    <row r="1989" ht="8.1" customHeight="1"/>
    <row r="1990" ht="8.1" customHeight="1"/>
    <row r="1991" ht="8.1" customHeight="1"/>
    <row r="1992" ht="8.1" customHeight="1"/>
    <row r="1993" ht="8.1" customHeight="1"/>
    <row r="1994" ht="8.1" customHeight="1"/>
    <row r="1995" ht="8.1" customHeight="1"/>
    <row r="1996" ht="8.1" customHeight="1"/>
    <row r="1997" ht="8.1" customHeight="1"/>
    <row r="1998" ht="8.1" customHeight="1"/>
    <row r="1999" ht="8.1" customHeight="1"/>
    <row r="2000" ht="8.1" customHeight="1"/>
    <row r="2001" ht="8.1" customHeight="1"/>
    <row r="2002" ht="8.1" customHeight="1"/>
    <row r="2003" ht="8.1" customHeight="1"/>
    <row r="2004" ht="8.1" customHeight="1"/>
    <row r="2005" ht="8.1" customHeight="1"/>
    <row r="2006" ht="8.1" customHeight="1"/>
    <row r="2007" ht="8.1" customHeight="1"/>
    <row r="2008" ht="8.1" customHeight="1"/>
    <row r="2009" ht="8.1" customHeight="1"/>
    <row r="2010" ht="8.1" customHeight="1"/>
    <row r="2011" ht="8.1" customHeight="1"/>
    <row r="2012" ht="8.1" customHeight="1"/>
    <row r="2013" ht="8.1" customHeight="1"/>
    <row r="2014" ht="8.1" customHeight="1"/>
    <row r="2015" ht="8.1" customHeight="1"/>
    <row r="2016" ht="8.1" customHeight="1"/>
    <row r="2017" ht="8.1" customHeight="1"/>
    <row r="2018" ht="8.1" customHeight="1"/>
    <row r="2019" ht="8.1" customHeight="1"/>
    <row r="2020" ht="8.1" customHeight="1"/>
    <row r="2021" ht="8.1" customHeight="1"/>
    <row r="2022" ht="8.1" customHeight="1"/>
    <row r="2023" ht="8.1" customHeight="1"/>
    <row r="2024" ht="8.1" customHeight="1"/>
    <row r="2025" ht="8.1" customHeight="1"/>
    <row r="2026" ht="8.1" customHeight="1"/>
    <row r="2027" ht="8.1" customHeight="1"/>
    <row r="2028" ht="8.1" customHeight="1"/>
    <row r="2029" ht="8.1" customHeight="1"/>
    <row r="2030" ht="8.1" customHeight="1"/>
    <row r="2031" ht="8.1" customHeight="1"/>
    <row r="2032" ht="8.1" customHeight="1"/>
    <row r="2033" ht="8.1" customHeight="1"/>
    <row r="2034" ht="8.1" customHeight="1"/>
    <row r="2035" ht="8.1" customHeight="1"/>
    <row r="2036" ht="8.1" customHeight="1"/>
    <row r="2037" ht="8.1" customHeight="1"/>
    <row r="2038" ht="8.1" customHeight="1"/>
    <row r="2039" ht="8.1" customHeight="1"/>
    <row r="2040" ht="8.1" customHeight="1"/>
    <row r="2041" ht="8.1" customHeight="1"/>
    <row r="2042" ht="8.1" customHeight="1"/>
    <row r="2043" ht="8.1" customHeight="1"/>
    <row r="2044" ht="8.1" customHeight="1"/>
    <row r="2045" ht="8.1" customHeight="1"/>
    <row r="2046" ht="8.1" customHeight="1"/>
    <row r="2047" ht="8.1" customHeight="1"/>
    <row r="2048" ht="8.1" customHeight="1"/>
    <row r="2049" ht="8.1" customHeight="1"/>
    <row r="2050" ht="8.1" customHeight="1"/>
    <row r="2051" ht="8.1" customHeight="1"/>
    <row r="2052" ht="8.1" customHeight="1"/>
    <row r="2053" ht="8.1" customHeight="1"/>
    <row r="2054" ht="8.1" customHeight="1"/>
    <row r="2055" ht="8.1" customHeight="1"/>
    <row r="2056" ht="8.1" customHeight="1"/>
    <row r="2057" ht="8.1" customHeight="1"/>
    <row r="2058" ht="8.1" customHeight="1"/>
    <row r="2059" ht="8.1" customHeight="1"/>
    <row r="2060" ht="8.1" customHeight="1"/>
    <row r="2061" ht="8.1" customHeight="1"/>
    <row r="2062" ht="8.1" customHeight="1"/>
    <row r="2063" ht="8.1" customHeight="1"/>
    <row r="2064" ht="8.1" customHeight="1"/>
    <row r="2065" ht="8.1" customHeight="1"/>
    <row r="2066" ht="8.1" customHeight="1"/>
    <row r="2067" ht="8.1" customHeight="1"/>
    <row r="2068" ht="8.1" customHeight="1"/>
    <row r="2069" ht="8.1" customHeight="1"/>
    <row r="2070" ht="8.1" customHeight="1"/>
    <row r="2071" ht="8.1" customHeight="1"/>
    <row r="2072" ht="8.1" customHeight="1"/>
    <row r="2073" ht="8.1" customHeight="1"/>
    <row r="2074" ht="8.1" customHeight="1"/>
    <row r="2075" ht="8.1" customHeight="1"/>
    <row r="2076" ht="8.1" customHeight="1"/>
    <row r="2077" ht="8.1" customHeight="1"/>
    <row r="2078" ht="8.1" customHeight="1"/>
    <row r="2079" ht="8.1" customHeight="1"/>
    <row r="2080" ht="8.1" customHeight="1"/>
    <row r="2081" ht="8.1" customHeight="1"/>
    <row r="2082" ht="8.1" customHeight="1"/>
    <row r="2083" ht="8.1" customHeight="1"/>
    <row r="2084" ht="8.1" customHeight="1"/>
    <row r="2085" ht="8.1" customHeight="1"/>
    <row r="2086" ht="8.1" customHeight="1"/>
    <row r="2087" ht="8.1" customHeight="1"/>
    <row r="2088" ht="8.1" customHeight="1"/>
    <row r="2089" ht="8.1" customHeight="1"/>
    <row r="2090" ht="8.1" customHeight="1"/>
    <row r="2091" ht="8.1" customHeight="1"/>
    <row r="2092" ht="8.1" customHeight="1"/>
  </sheetData>
  <mergeCells count="978">
    <mergeCell ref="AT489:BD491"/>
    <mergeCell ref="T478:AH480"/>
    <mergeCell ref="T414:AH416"/>
    <mergeCell ref="AI414:AS416"/>
    <mergeCell ref="AT414:BD416"/>
    <mergeCell ref="AO482:BG483"/>
    <mergeCell ref="A482:AN483"/>
    <mergeCell ref="AT484:BD485"/>
    <mergeCell ref="P489:S491"/>
    <mergeCell ref="T489:AH491"/>
    <mergeCell ref="AI489:AS491"/>
    <mergeCell ref="AT450:BD452"/>
    <mergeCell ref="AT478:BD480"/>
    <mergeCell ref="AT440:BD443"/>
    <mergeCell ref="AT444:BD446"/>
    <mergeCell ref="AT453:BD456"/>
    <mergeCell ref="AI478:AS480"/>
    <mergeCell ref="AT447:BD449"/>
    <mergeCell ref="T486:AH488"/>
    <mergeCell ref="AI486:AS488"/>
    <mergeCell ref="A461:S462"/>
    <mergeCell ref="AT404:BD406"/>
    <mergeCell ref="AI407:AS409"/>
    <mergeCell ref="AI410:AS413"/>
    <mergeCell ref="AT417:BD419"/>
    <mergeCell ref="T465:AH467"/>
    <mergeCell ref="T461:BG462"/>
    <mergeCell ref="AI484:AS485"/>
    <mergeCell ref="P474:S477"/>
    <mergeCell ref="P478:S480"/>
    <mergeCell ref="P468:S470"/>
    <mergeCell ref="O471:S473"/>
    <mergeCell ref="T471:AH473"/>
    <mergeCell ref="AT463:BD464"/>
    <mergeCell ref="A478:O480"/>
    <mergeCell ref="AI457:AS459"/>
    <mergeCell ref="AI471:AS473"/>
    <mergeCell ref="AI444:AS446"/>
    <mergeCell ref="AT486:BD488"/>
    <mergeCell ref="AI437:AS439"/>
    <mergeCell ref="T429:BG430"/>
    <mergeCell ref="A429:S430"/>
    <mergeCell ref="C702:BG702"/>
    <mergeCell ref="C703:D703"/>
    <mergeCell ref="E703:BG703"/>
    <mergeCell ref="A689:BG689"/>
    <mergeCell ref="A672:BG672"/>
    <mergeCell ref="A678:F678"/>
    <mergeCell ref="AY682:BG684"/>
    <mergeCell ref="A674:F674"/>
    <mergeCell ref="G674:BG674"/>
    <mergeCell ref="A677:F677"/>
    <mergeCell ref="G677:BG677"/>
    <mergeCell ref="E695:G695"/>
    <mergeCell ref="H695:BG695"/>
    <mergeCell ref="C701:BG701"/>
    <mergeCell ref="H696:I696"/>
    <mergeCell ref="J696:BG696"/>
    <mergeCell ref="A692:B692"/>
    <mergeCell ref="C692:BG692"/>
    <mergeCell ref="C693:D693"/>
    <mergeCell ref="E693:BG693"/>
    <mergeCell ref="E694:G694"/>
    <mergeCell ref="H694:BG694"/>
    <mergeCell ref="H697:I697"/>
    <mergeCell ref="J697:BG697"/>
    <mergeCell ref="G602:R603"/>
    <mergeCell ref="G604:R605"/>
    <mergeCell ref="S604:U605"/>
    <mergeCell ref="V604:BG605"/>
    <mergeCell ref="V602:AZ603"/>
    <mergeCell ref="A620:F621"/>
    <mergeCell ref="S602:U603"/>
    <mergeCell ref="G656:BG657"/>
    <mergeCell ref="A640:BG640"/>
    <mergeCell ref="A642:F643"/>
    <mergeCell ref="G642:BG643"/>
    <mergeCell ref="A651:BG651"/>
    <mergeCell ref="A653:F654"/>
    <mergeCell ref="Z647:AC647"/>
    <mergeCell ref="A615:F616"/>
    <mergeCell ref="G615:BG616"/>
    <mergeCell ref="G620:BG621"/>
    <mergeCell ref="G634:J634"/>
    <mergeCell ref="R634:U634"/>
    <mergeCell ref="AH637:AI637"/>
    <mergeCell ref="AC637:AG637"/>
    <mergeCell ref="Z635:BG635"/>
    <mergeCell ref="K634:Q634"/>
    <mergeCell ref="G645:BG645"/>
    <mergeCell ref="AI499:AS502"/>
    <mergeCell ref="T508:AH510"/>
    <mergeCell ref="O492:S494"/>
    <mergeCell ref="T492:AH494"/>
    <mergeCell ref="AI492:AS494"/>
    <mergeCell ref="AT492:BD494"/>
    <mergeCell ref="AO648:AS648"/>
    <mergeCell ref="O390:S393"/>
    <mergeCell ref="T440:AH443"/>
    <mergeCell ref="AI447:AS449"/>
    <mergeCell ref="P447:S449"/>
    <mergeCell ref="T447:AH449"/>
    <mergeCell ref="T444:AH446"/>
    <mergeCell ref="AI431:AS433"/>
    <mergeCell ref="T399:BG400"/>
    <mergeCell ref="P410:S413"/>
    <mergeCell ref="AT437:BD439"/>
    <mergeCell ref="D424:S427"/>
    <mergeCell ref="D394:S397"/>
    <mergeCell ref="AT401:BD403"/>
    <mergeCell ref="P414:S416"/>
    <mergeCell ref="AT407:BD409"/>
    <mergeCell ref="O417:S419"/>
    <mergeCell ref="O420:S423"/>
    <mergeCell ref="AU238:BC240"/>
    <mergeCell ref="AF252:AT253"/>
    <mergeCell ref="W361:AA363"/>
    <mergeCell ref="AB356:AD358"/>
    <mergeCell ref="P335:S337"/>
    <mergeCell ref="T335:U337"/>
    <mergeCell ref="W356:AA358"/>
    <mergeCell ref="AE356:AF358"/>
    <mergeCell ref="AI356:AQ358"/>
    <mergeCell ref="AI361:AQ363"/>
    <mergeCell ref="AB361:AD363"/>
    <mergeCell ref="AE361:AF363"/>
    <mergeCell ref="N361:V363"/>
    <mergeCell ref="AT356:BD358"/>
    <mergeCell ref="AT361:BD363"/>
    <mergeCell ref="AG356:AH358"/>
    <mergeCell ref="N356:V358"/>
    <mergeCell ref="Y330:AH331"/>
    <mergeCell ref="Y327:AH328"/>
    <mergeCell ref="P293:T296"/>
    <mergeCell ref="AG293:AK296"/>
    <mergeCell ref="N306:V310"/>
    <mergeCell ref="X306:AC310"/>
    <mergeCell ref="AE306:AM310"/>
    <mergeCell ref="Y300:AD302"/>
    <mergeCell ref="Y303:AD303"/>
    <mergeCell ref="E257:S258"/>
    <mergeCell ref="U257:U258"/>
    <mergeCell ref="A300:M303"/>
    <mergeCell ref="A293:L296"/>
    <mergeCell ref="E204:J206"/>
    <mergeCell ref="K204:AK206"/>
    <mergeCell ref="AL204:AT206"/>
    <mergeCell ref="A276:BG277"/>
    <mergeCell ref="A279:F281"/>
    <mergeCell ref="N280:V284"/>
    <mergeCell ref="AL207:AT209"/>
    <mergeCell ref="AU207:BC209"/>
    <mergeCell ref="AV280:BD284"/>
    <mergeCell ref="X280:AC284"/>
    <mergeCell ref="AO280:AT284"/>
    <mergeCell ref="N286:V289"/>
    <mergeCell ref="AV286:BD289"/>
    <mergeCell ref="Y286:AD287"/>
    <mergeCell ref="AU204:BC206"/>
    <mergeCell ref="E207:J209"/>
    <mergeCell ref="K207:AK209"/>
    <mergeCell ref="W249:AD251"/>
    <mergeCell ref="AI440:AS443"/>
    <mergeCell ref="P440:S443"/>
    <mergeCell ref="O450:S452"/>
    <mergeCell ref="AT420:BD423"/>
    <mergeCell ref="AT410:BD413"/>
    <mergeCell ref="AT434:BD436"/>
    <mergeCell ref="AT424:BD427"/>
    <mergeCell ref="AI465:AS467"/>
    <mergeCell ref="O453:S456"/>
    <mergeCell ref="T450:AH452"/>
    <mergeCell ref="AI450:AS452"/>
    <mergeCell ref="P444:S446"/>
    <mergeCell ref="O457:S459"/>
    <mergeCell ref="AI434:AS436"/>
    <mergeCell ref="AI453:AS456"/>
    <mergeCell ref="AT465:BD467"/>
    <mergeCell ref="T453:AH456"/>
    <mergeCell ref="T457:AH459"/>
    <mergeCell ref="A399:S400"/>
    <mergeCell ref="AI420:AS423"/>
    <mergeCell ref="AI401:AS403"/>
    <mergeCell ref="T404:AH406"/>
    <mergeCell ref="T407:AH409"/>
    <mergeCell ref="T410:AH413"/>
    <mergeCell ref="T420:AH423"/>
    <mergeCell ref="T424:AH427"/>
    <mergeCell ref="AI424:AS427"/>
    <mergeCell ref="T417:AH419"/>
    <mergeCell ref="AI417:AS419"/>
    <mergeCell ref="T468:AH470"/>
    <mergeCell ref="AI468:AS470"/>
    <mergeCell ref="AT468:BD470"/>
    <mergeCell ref="AT371:BD373"/>
    <mergeCell ref="AT377:BD379"/>
    <mergeCell ref="AT380:BD383"/>
    <mergeCell ref="AE366:AG368"/>
    <mergeCell ref="Q366:AB368"/>
    <mergeCell ref="T380:AH383"/>
    <mergeCell ref="AI387:AS389"/>
    <mergeCell ref="P377:S383"/>
    <mergeCell ref="P384:S386"/>
    <mergeCell ref="O387:S389"/>
    <mergeCell ref="AI377:AS379"/>
    <mergeCell ref="AI380:AS383"/>
    <mergeCell ref="A369:S370"/>
    <mergeCell ref="T369:BG370"/>
    <mergeCell ref="AJ366:AT368"/>
    <mergeCell ref="AV366:BD368"/>
    <mergeCell ref="AT384:BD386"/>
    <mergeCell ref="AT431:BD433"/>
    <mergeCell ref="T434:AH436"/>
    <mergeCell ref="AI463:AS464"/>
    <mergeCell ref="AI404:AS406"/>
    <mergeCell ref="AG361:AH363"/>
    <mergeCell ref="AI371:AS373"/>
    <mergeCell ref="AI374:AS376"/>
    <mergeCell ref="AT374:BD376"/>
    <mergeCell ref="AT390:BD393"/>
    <mergeCell ref="AI394:AS397"/>
    <mergeCell ref="AT394:BD397"/>
    <mergeCell ref="T387:AH389"/>
    <mergeCell ref="T384:AH386"/>
    <mergeCell ref="AI384:AS386"/>
    <mergeCell ref="AI390:AS393"/>
    <mergeCell ref="T390:AH393"/>
    <mergeCell ref="T394:AH397"/>
    <mergeCell ref="AT387:BD389"/>
    <mergeCell ref="T374:AH376"/>
    <mergeCell ref="T377:AH379"/>
    <mergeCell ref="AV330:BD331"/>
    <mergeCell ref="A327:I328"/>
    <mergeCell ref="A330:I331"/>
    <mergeCell ref="AV342:BD344"/>
    <mergeCell ref="I353:BB354"/>
    <mergeCell ref="AR335:AU337"/>
    <mergeCell ref="V335:AQ337"/>
    <mergeCell ref="AK327:AS328"/>
    <mergeCell ref="AV327:BD328"/>
    <mergeCell ref="AV335:BD337"/>
    <mergeCell ref="AV348:BD350"/>
    <mergeCell ref="V342:AU344"/>
    <mergeCell ref="V345:AU347"/>
    <mergeCell ref="V348:AU350"/>
    <mergeCell ref="L333:X334"/>
    <mergeCell ref="AV345:BD347"/>
    <mergeCell ref="L330:V331"/>
    <mergeCell ref="AK330:AS331"/>
    <mergeCell ref="A353:E354"/>
    <mergeCell ref="AO306:AT310"/>
    <mergeCell ref="AV306:BD310"/>
    <mergeCell ref="N312:V315"/>
    <mergeCell ref="AV312:BD315"/>
    <mergeCell ref="AG312:AK315"/>
    <mergeCell ref="AK320:AS325"/>
    <mergeCell ref="AT320:AU323"/>
    <mergeCell ref="AI320:AJ325"/>
    <mergeCell ref="W320:X325"/>
    <mergeCell ref="A317:BG318"/>
    <mergeCell ref="L320:V325"/>
    <mergeCell ref="Y320:AH325"/>
    <mergeCell ref="AV320:BD325"/>
    <mergeCell ref="A320:K325"/>
    <mergeCell ref="A305:F307"/>
    <mergeCell ref="N291:V291"/>
    <mergeCell ref="AE280:AM284"/>
    <mergeCell ref="AE286:AM287"/>
    <mergeCell ref="E241:J243"/>
    <mergeCell ref="K241:AK243"/>
    <mergeCell ref="AL241:AT243"/>
    <mergeCell ref="U249:U251"/>
    <mergeCell ref="U252:U254"/>
    <mergeCell ref="A286:L289"/>
    <mergeCell ref="AF247:BG249"/>
    <mergeCell ref="AU250:AY251"/>
    <mergeCell ref="AZ250:BG251"/>
    <mergeCell ref="AF262:AT263"/>
    <mergeCell ref="AF264:AT265"/>
    <mergeCell ref="T268:V269"/>
    <mergeCell ref="W264:AD265"/>
    <mergeCell ref="W266:AD267"/>
    <mergeCell ref="Y288:AD289"/>
    <mergeCell ref="W252:AD254"/>
    <mergeCell ref="W257:AD258"/>
    <mergeCell ref="AZ262:BG263"/>
    <mergeCell ref="AZ268:BG269"/>
    <mergeCell ref="E226:J228"/>
    <mergeCell ref="K226:AK228"/>
    <mergeCell ref="AL226:AT228"/>
    <mergeCell ref="E249:S251"/>
    <mergeCell ref="W247:AA247"/>
    <mergeCell ref="AU226:BC228"/>
    <mergeCell ref="E229:J231"/>
    <mergeCell ref="AU232:BC234"/>
    <mergeCell ref="E173:J175"/>
    <mergeCell ref="E176:J178"/>
    <mergeCell ref="E179:J181"/>
    <mergeCell ref="E182:J184"/>
    <mergeCell ref="E185:J187"/>
    <mergeCell ref="AF250:AT251"/>
    <mergeCell ref="E188:J190"/>
    <mergeCell ref="K173:AK175"/>
    <mergeCell ref="K176:AK178"/>
    <mergeCell ref="K179:AK181"/>
    <mergeCell ref="AU191:BC193"/>
    <mergeCell ref="AL198:AT200"/>
    <mergeCell ref="AU198:BC200"/>
    <mergeCell ref="E201:J203"/>
    <mergeCell ref="K201:AK203"/>
    <mergeCell ref="AU223:BC225"/>
    <mergeCell ref="AL201:AT203"/>
    <mergeCell ref="AU201:BC203"/>
    <mergeCell ref="A195:BG196"/>
    <mergeCell ref="E191:J193"/>
    <mergeCell ref="K182:AK184"/>
    <mergeCell ref="K185:AK187"/>
    <mergeCell ref="P153:P154"/>
    <mergeCell ref="Q153:S154"/>
    <mergeCell ref="T153:T154"/>
    <mergeCell ref="U153:X154"/>
    <mergeCell ref="AU173:BC175"/>
    <mergeCell ref="AU176:BC178"/>
    <mergeCell ref="AU179:BC181"/>
    <mergeCell ref="U156:X157"/>
    <mergeCell ref="AL182:AT184"/>
    <mergeCell ref="AL185:AT187"/>
    <mergeCell ref="AL191:AT193"/>
    <mergeCell ref="K188:AK190"/>
    <mergeCell ref="K191:AK193"/>
    <mergeCell ref="E167:J169"/>
    <mergeCell ref="E170:J172"/>
    <mergeCell ref="AU182:BC184"/>
    <mergeCell ref="AL170:AT172"/>
    <mergeCell ref="AU170:BC172"/>
    <mergeCell ref="E223:J225"/>
    <mergeCell ref="K223:AK225"/>
    <mergeCell ref="A213:BG214"/>
    <mergeCell ref="AL223:AT225"/>
    <mergeCell ref="AB153:AL154"/>
    <mergeCell ref="AU185:BC187"/>
    <mergeCell ref="K167:AK169"/>
    <mergeCell ref="AL167:AT169"/>
    <mergeCell ref="AU167:BC169"/>
    <mergeCell ref="K170:AK172"/>
    <mergeCell ref="AL164:AT166"/>
    <mergeCell ref="M153:O154"/>
    <mergeCell ref="AU164:BC166"/>
    <mergeCell ref="A159:BG160"/>
    <mergeCell ref="A162:Q163"/>
    <mergeCell ref="A153:L154"/>
    <mergeCell ref="A156:T157"/>
    <mergeCell ref="AL188:AT190"/>
    <mergeCell ref="AU188:BC190"/>
    <mergeCell ref="AL179:AT181"/>
    <mergeCell ref="AL176:AT178"/>
    <mergeCell ref="A216:Q216"/>
    <mergeCell ref="AL217:AT219"/>
    <mergeCell ref="AU217:BC219"/>
    <mergeCell ref="H27:J29"/>
    <mergeCell ref="K30:M32"/>
    <mergeCell ref="A63:BG69"/>
    <mergeCell ref="N33:P35"/>
    <mergeCell ref="Q36:S38"/>
    <mergeCell ref="T39:V41"/>
    <mergeCell ref="W42:Y44"/>
    <mergeCell ref="K27:BG29"/>
    <mergeCell ref="Q33:BG35"/>
    <mergeCell ref="W39:BG41"/>
    <mergeCell ref="Z42:BG44"/>
    <mergeCell ref="AM153:AO154"/>
    <mergeCell ref="AP153:AP154"/>
    <mergeCell ref="N30:BG32"/>
    <mergeCell ref="AL173:AT175"/>
    <mergeCell ref="T36:BG38"/>
    <mergeCell ref="A104:K104"/>
    <mergeCell ref="L104:N104"/>
    <mergeCell ref="O104:BG104"/>
    <mergeCell ref="IC17:IV19"/>
    <mergeCell ref="FV20:IB22"/>
    <mergeCell ref="IC20:IV22"/>
    <mergeCell ref="FV17:IB19"/>
    <mergeCell ref="BF98:BG99"/>
    <mergeCell ref="BF80:BG81"/>
    <mergeCell ref="CA59:CA60"/>
    <mergeCell ref="CA61:CA62"/>
    <mergeCell ref="CD45:CD46"/>
    <mergeCell ref="CD47:CD48"/>
    <mergeCell ref="CD49:CD50"/>
    <mergeCell ref="CD51:CD52"/>
    <mergeCell ref="CD53:CD54"/>
    <mergeCell ref="CD61:CD62"/>
    <mergeCell ref="CA49:CA50"/>
    <mergeCell ref="CA51:CA52"/>
    <mergeCell ref="A2:BG4"/>
    <mergeCell ref="A8:BG10"/>
    <mergeCell ref="A11:BG13"/>
    <mergeCell ref="A14:BG16"/>
    <mergeCell ref="A17:BG19"/>
    <mergeCell ref="BH17:DN19"/>
    <mergeCell ref="H24:BG26"/>
    <mergeCell ref="DO17:FU19"/>
    <mergeCell ref="A23:BG23"/>
    <mergeCell ref="A20:BG22"/>
    <mergeCell ref="BH20:DN22"/>
    <mergeCell ref="DO20:FU22"/>
    <mergeCell ref="E24:G26"/>
    <mergeCell ref="CA53:CA54"/>
    <mergeCell ref="CA55:CA56"/>
    <mergeCell ref="CD55:CD56"/>
    <mergeCell ref="CD57:CD58"/>
    <mergeCell ref="CA45:CA46"/>
    <mergeCell ref="CF45:CF46"/>
    <mergeCell ref="CF51:CF52"/>
    <mergeCell ref="CF49:CF50"/>
    <mergeCell ref="CF55:CF56"/>
    <mergeCell ref="CF59:CF60"/>
    <mergeCell ref="CE47:CE48"/>
    <mergeCell ref="CE49:CE50"/>
    <mergeCell ref="CE51:CE52"/>
    <mergeCell ref="CE53:CE54"/>
    <mergeCell ref="CE55:CE56"/>
    <mergeCell ref="CF53:CF54"/>
    <mergeCell ref="CF57:CF58"/>
    <mergeCell ref="CE45:CE46"/>
    <mergeCell ref="CF74:CF75"/>
    <mergeCell ref="A144:R145"/>
    <mergeCell ref="CF47:CF48"/>
    <mergeCell ref="CE57:CE58"/>
    <mergeCell ref="CE59:CE60"/>
    <mergeCell ref="CE61:CE62"/>
    <mergeCell ref="CA47:CA48"/>
    <mergeCell ref="CD59:CD60"/>
    <mergeCell ref="CF61:CF62"/>
    <mergeCell ref="CF63:CF64"/>
    <mergeCell ref="CF65:CF66"/>
    <mergeCell ref="CF67:CF68"/>
    <mergeCell ref="CF69:CF70"/>
    <mergeCell ref="CF71:CF72"/>
    <mergeCell ref="A136:BG136"/>
    <mergeCell ref="A137:AT139"/>
    <mergeCell ref="AY137:BG139"/>
    <mergeCell ref="A71:BG72"/>
    <mergeCell ref="BD74:BG75"/>
    <mergeCell ref="A77:J78"/>
    <mergeCell ref="BF92:BG93"/>
    <mergeCell ref="A86:G87"/>
    <mergeCell ref="A89:G90"/>
    <mergeCell ref="A92:G93"/>
    <mergeCell ref="A109:BG110"/>
    <mergeCell ref="H92:AB93"/>
    <mergeCell ref="CE63:CE64"/>
    <mergeCell ref="CA57:CA58"/>
    <mergeCell ref="CD63:CD64"/>
    <mergeCell ref="A134:BG134"/>
    <mergeCell ref="CA63:CA64"/>
    <mergeCell ref="A45:BG62"/>
    <mergeCell ref="A83:G84"/>
    <mergeCell ref="H83:T84"/>
    <mergeCell ref="A95:G96"/>
    <mergeCell ref="H95:AH96"/>
    <mergeCell ref="BF95:BG96"/>
    <mergeCell ref="A80:G81"/>
    <mergeCell ref="CE65:CE66"/>
    <mergeCell ref="CE67:CE68"/>
    <mergeCell ref="CE69:CE70"/>
    <mergeCell ref="CE71:CE72"/>
    <mergeCell ref="CE74:CE75"/>
    <mergeCell ref="CD65:CD66"/>
    <mergeCell ref="CD67:CD68"/>
    <mergeCell ref="CA65:CA66"/>
    <mergeCell ref="L106:O106"/>
    <mergeCell ref="P106:BG106"/>
    <mergeCell ref="Y141:AA142"/>
    <mergeCell ref="A122:BG123"/>
    <mergeCell ref="A125:BG125"/>
    <mergeCell ref="A127:BG127"/>
    <mergeCell ref="A129:BG130"/>
    <mergeCell ref="A132:BG132"/>
    <mergeCell ref="H86:AH87"/>
    <mergeCell ref="CA67:CA68"/>
    <mergeCell ref="CA69:CA70"/>
    <mergeCell ref="CA71:CA72"/>
    <mergeCell ref="AI95:AL96"/>
    <mergeCell ref="H98:AK99"/>
    <mergeCell ref="BF89:BG90"/>
    <mergeCell ref="H89:Z90"/>
    <mergeCell ref="BF86:BG87"/>
    <mergeCell ref="BF83:BG84"/>
    <mergeCell ref="H80:AJ81"/>
    <mergeCell ref="BF77:BG78"/>
    <mergeCell ref="A98:G99"/>
    <mergeCell ref="U141:W142"/>
    <mergeCell ref="X141:X142"/>
    <mergeCell ref="A119:BG120"/>
    <mergeCell ref="A115:BG116"/>
    <mergeCell ref="A106:K106"/>
    <mergeCell ref="A105:BG105"/>
    <mergeCell ref="A112:BG113"/>
    <mergeCell ref="AQ144:AT145"/>
    <mergeCell ref="AU144:BG145"/>
    <mergeCell ref="AO147:AP148"/>
    <mergeCell ref="AL147:AN148"/>
    <mergeCell ref="M147:AK148"/>
    <mergeCell ref="AQ153:AS154"/>
    <mergeCell ref="AT153:AT154"/>
    <mergeCell ref="AU153:AX154"/>
    <mergeCell ref="BF147:BG148"/>
    <mergeCell ref="BB147:BE148"/>
    <mergeCell ref="AV147:AY148"/>
    <mergeCell ref="AZ147:BA148"/>
    <mergeCell ref="A150:M151"/>
    <mergeCell ref="N150:AO151"/>
    <mergeCell ref="AP150:AU151"/>
    <mergeCell ref="AV150:BG151"/>
    <mergeCell ref="S144:AP145"/>
    <mergeCell ref="AQ147:AS148"/>
    <mergeCell ref="AT147:AU148"/>
    <mergeCell ref="A147:L148"/>
    <mergeCell ref="AU141:AU142"/>
    <mergeCell ref="AV141:AY142"/>
    <mergeCell ref="T495:AH498"/>
    <mergeCell ref="T437:AH439"/>
    <mergeCell ref="T474:AH477"/>
    <mergeCell ref="AI474:AS477"/>
    <mergeCell ref="AT474:BD477"/>
    <mergeCell ref="AT457:BD459"/>
    <mergeCell ref="P514:S516"/>
    <mergeCell ref="AT514:BD516"/>
    <mergeCell ref="P495:S498"/>
    <mergeCell ref="P499:S502"/>
    <mergeCell ref="AT511:BD513"/>
    <mergeCell ref="T504:BG505"/>
    <mergeCell ref="A504:S505"/>
    <mergeCell ref="AT508:BD510"/>
    <mergeCell ref="AI495:AS498"/>
    <mergeCell ref="AT495:BD498"/>
    <mergeCell ref="AT499:BD502"/>
    <mergeCell ref="AI506:AS507"/>
    <mergeCell ref="AT506:BD507"/>
    <mergeCell ref="AI508:AS510"/>
    <mergeCell ref="T514:AH516"/>
    <mergeCell ref="AI514:AS516"/>
    <mergeCell ref="T499:AH502"/>
    <mergeCell ref="AT471:BD473"/>
    <mergeCell ref="A586:F587"/>
    <mergeCell ref="G588:BG589"/>
    <mergeCell ref="G592:BG593"/>
    <mergeCell ref="A618:BG618"/>
    <mergeCell ref="A600:BG600"/>
    <mergeCell ref="A584:BG584"/>
    <mergeCell ref="P517:S519"/>
    <mergeCell ref="G546:O549"/>
    <mergeCell ref="O520:S522"/>
    <mergeCell ref="T520:AH522"/>
    <mergeCell ref="AI520:AS522"/>
    <mergeCell ref="AT520:BD522"/>
    <mergeCell ref="D523:O525"/>
    <mergeCell ref="T531:AH533"/>
    <mergeCell ref="AI531:AS533"/>
    <mergeCell ref="AT529:BD530"/>
    <mergeCell ref="T517:AH519"/>
    <mergeCell ref="AI517:AS519"/>
    <mergeCell ref="AT517:BD519"/>
    <mergeCell ref="AI529:AS530"/>
    <mergeCell ref="AI543:AS545"/>
    <mergeCell ref="P534:S536"/>
    <mergeCell ref="T534:AH536"/>
    <mergeCell ref="AI534:AS536"/>
    <mergeCell ref="A566:BG566"/>
    <mergeCell ref="A562:S562"/>
    <mergeCell ref="T575:X576"/>
    <mergeCell ref="P537:S539"/>
    <mergeCell ref="T537:AH539"/>
    <mergeCell ref="AI537:AS539"/>
    <mergeCell ref="AT537:BD539"/>
    <mergeCell ref="A625:BG625"/>
    <mergeCell ref="A627:F628"/>
    <mergeCell ref="Z568:BG569"/>
    <mergeCell ref="Z578:BG579"/>
    <mergeCell ref="Z573:BF574"/>
    <mergeCell ref="A551:BG551"/>
    <mergeCell ref="P540:S542"/>
    <mergeCell ref="T546:AH549"/>
    <mergeCell ref="T562:BG562"/>
    <mergeCell ref="AI546:AS549"/>
    <mergeCell ref="AT546:BD549"/>
    <mergeCell ref="P546:S549"/>
    <mergeCell ref="O543:S545"/>
    <mergeCell ref="A568:F569"/>
    <mergeCell ref="G581:U582"/>
    <mergeCell ref="A581:F582"/>
    <mergeCell ref="G586:BG587"/>
    <mergeCell ref="V635:Y635"/>
    <mergeCell ref="AI659:AK659"/>
    <mergeCell ref="AO659:AQ659"/>
    <mergeCell ref="AP675:AS675"/>
    <mergeCell ref="G627:BG628"/>
    <mergeCell ref="G659:R659"/>
    <mergeCell ref="G662:AP662"/>
    <mergeCell ref="AQ662:AS662"/>
    <mergeCell ref="G667:I667"/>
    <mergeCell ref="AH660:AL660"/>
    <mergeCell ref="G669:BG669"/>
    <mergeCell ref="G653:BG654"/>
    <mergeCell ref="C698:BG698"/>
    <mergeCell ref="E699:G699"/>
    <mergeCell ref="H699:BG699"/>
    <mergeCell ref="E700:G700"/>
    <mergeCell ref="H700:BG700"/>
    <mergeCell ref="AC648:AG648"/>
    <mergeCell ref="AV648:AY648"/>
    <mergeCell ref="A664:BG664"/>
    <mergeCell ref="A666:F666"/>
    <mergeCell ref="G666:BG666"/>
    <mergeCell ref="AM660:AP660"/>
    <mergeCell ref="A669:F669"/>
    <mergeCell ref="S659:AH659"/>
    <mergeCell ref="AT648:AU648"/>
    <mergeCell ref="A691:BG691"/>
    <mergeCell ref="A656:F657"/>
    <mergeCell ref="A645:F649"/>
    <mergeCell ref="B705:BF705"/>
    <mergeCell ref="A707:BG707"/>
    <mergeCell ref="B711:AI711"/>
    <mergeCell ref="B712:AI712"/>
    <mergeCell ref="C722:BG722"/>
    <mergeCell ref="A709:BG709"/>
    <mergeCell ref="AJ711:AQ711"/>
    <mergeCell ref="AR711:BG711"/>
    <mergeCell ref="AJ712:AQ712"/>
    <mergeCell ref="E725:BG725"/>
    <mergeCell ref="C725:D725"/>
    <mergeCell ref="A727:BG727"/>
    <mergeCell ref="C729:BG729"/>
    <mergeCell ref="A733:B733"/>
    <mergeCell ref="A731:B731"/>
    <mergeCell ref="C731:BG731"/>
    <mergeCell ref="C735:BG735"/>
    <mergeCell ref="AR712:BG712"/>
    <mergeCell ref="C716:BG716"/>
    <mergeCell ref="C723:BG723"/>
    <mergeCell ref="C719:BF719"/>
    <mergeCell ref="AY770:BG770"/>
    <mergeCell ref="AY753:BG753"/>
    <mergeCell ref="AY765:BG766"/>
    <mergeCell ref="AY778:BG780"/>
    <mergeCell ref="A737:B737"/>
    <mergeCell ref="AY757:BG757"/>
    <mergeCell ref="C733:BG733"/>
    <mergeCell ref="A735:B735"/>
    <mergeCell ref="A785:BG785"/>
    <mergeCell ref="AY772:BG772"/>
    <mergeCell ref="AY759:BG759"/>
    <mergeCell ref="AY761:BG761"/>
    <mergeCell ref="AY763:BG763"/>
    <mergeCell ref="AY768:BG768"/>
    <mergeCell ref="AT778:AX780"/>
    <mergeCell ref="A772:AE772"/>
    <mergeCell ref="A748:BG748"/>
    <mergeCell ref="I750:BG750"/>
    <mergeCell ref="AY751:BG751"/>
    <mergeCell ref="AY741:BG743"/>
    <mergeCell ref="BD737:BF737"/>
    <mergeCell ref="A789:F789"/>
    <mergeCell ref="G789:BG789"/>
    <mergeCell ref="A791:F791"/>
    <mergeCell ref="G791:K791"/>
    <mergeCell ref="L791:BG791"/>
    <mergeCell ref="A792:F792"/>
    <mergeCell ref="G792:K792"/>
    <mergeCell ref="L792:BG792"/>
    <mergeCell ref="A816:F816"/>
    <mergeCell ref="G816:BG816"/>
    <mergeCell ref="A805:F805"/>
    <mergeCell ref="A807:F807"/>
    <mergeCell ref="A808:F808"/>
    <mergeCell ref="A810:F810"/>
    <mergeCell ref="A812:F812"/>
    <mergeCell ref="A814:F814"/>
    <mergeCell ref="A794:F794"/>
    <mergeCell ref="A796:F796"/>
    <mergeCell ref="A798:F798"/>
    <mergeCell ref="A800:F800"/>
    <mergeCell ref="A802:F802"/>
    <mergeCell ref="A803:F803"/>
    <mergeCell ref="AX787:BB787"/>
    <mergeCell ref="G794:BG794"/>
    <mergeCell ref="G796:BG796"/>
    <mergeCell ref="G798:BG798"/>
    <mergeCell ref="G800:BG800"/>
    <mergeCell ref="G805:BG805"/>
    <mergeCell ref="G810:BG810"/>
    <mergeCell ref="G812:BG812"/>
    <mergeCell ref="G814:BG814"/>
    <mergeCell ref="G807:K807"/>
    <mergeCell ref="L807:BG807"/>
    <mergeCell ref="G808:K808"/>
    <mergeCell ref="L808:BG808"/>
    <mergeCell ref="G802:K802"/>
    <mergeCell ref="L802:BG802"/>
    <mergeCell ref="G803:K803"/>
    <mergeCell ref="L803:BG803"/>
    <mergeCell ref="A848:F848"/>
    <mergeCell ref="G848:BG848"/>
    <mergeCell ref="A831:F831"/>
    <mergeCell ref="G831:BG831"/>
    <mergeCell ref="A835:F835"/>
    <mergeCell ref="G835:BG835"/>
    <mergeCell ref="A843:F843"/>
    <mergeCell ref="G843:BG843"/>
    <mergeCell ref="AM844:AP844"/>
    <mergeCell ref="A837:F837"/>
    <mergeCell ref="G837:BG837"/>
    <mergeCell ref="A839:F839"/>
    <mergeCell ref="G839:BG839"/>
    <mergeCell ref="A841:F841"/>
    <mergeCell ref="G841:BG841"/>
    <mergeCell ref="A833:M833"/>
    <mergeCell ref="N833:BG833"/>
    <mergeCell ref="G818:K818"/>
    <mergeCell ref="L818:BG818"/>
    <mergeCell ref="G822:BG822"/>
    <mergeCell ref="A824:BG824"/>
    <mergeCell ref="A829:F829"/>
    <mergeCell ref="A825:BG825"/>
    <mergeCell ref="AX827:BB827"/>
    <mergeCell ref="A822:F822"/>
    <mergeCell ref="AE829:AH829"/>
    <mergeCell ref="G829:AD829"/>
    <mergeCell ref="A820:F820"/>
    <mergeCell ref="G820:K820"/>
    <mergeCell ref="L820:BG820"/>
    <mergeCell ref="AX860:BB860"/>
    <mergeCell ref="A858:AJ858"/>
    <mergeCell ref="AK858:AN858"/>
    <mergeCell ref="A850:F850"/>
    <mergeCell ref="G850:BG850"/>
    <mergeCell ref="A897:S897"/>
    <mergeCell ref="T897:BG897"/>
    <mergeCell ref="A895:F895"/>
    <mergeCell ref="G895:K895"/>
    <mergeCell ref="L895:BG895"/>
    <mergeCell ref="A862:BG862"/>
    <mergeCell ref="A864:F864"/>
    <mergeCell ref="G864:K864"/>
    <mergeCell ref="L864:BG864"/>
    <mergeCell ref="A866:F866"/>
    <mergeCell ref="G866:K866"/>
    <mergeCell ref="L866:BG866"/>
    <mergeCell ref="G885:K885"/>
    <mergeCell ref="L885:BG885"/>
    <mergeCell ref="J852:BG852"/>
    <mergeCell ref="A854:I854"/>
    <mergeCell ref="J854:BG854"/>
    <mergeCell ref="A856:BG856"/>
    <mergeCell ref="A868:F868"/>
    <mergeCell ref="G868:BG868"/>
    <mergeCell ref="A870:F870"/>
    <mergeCell ref="G870:BG870"/>
    <mergeCell ref="A872:F872"/>
    <mergeCell ref="G872:BG872"/>
    <mergeCell ref="A874:F874"/>
    <mergeCell ref="G874:BG874"/>
    <mergeCell ref="A928:F928"/>
    <mergeCell ref="G928:BG928"/>
    <mergeCell ref="A880:F880"/>
    <mergeCell ref="G880:BG880"/>
    <mergeCell ref="A882:F882"/>
    <mergeCell ref="G882:BG882"/>
    <mergeCell ref="A876:F876"/>
    <mergeCell ref="G876:K876"/>
    <mergeCell ref="L876:BG876"/>
    <mergeCell ref="A878:F878"/>
    <mergeCell ref="A884:F884"/>
    <mergeCell ref="G884:K884"/>
    <mergeCell ref="L884:BG884"/>
    <mergeCell ref="G878:K878"/>
    <mergeCell ref="L878:BG878"/>
    <mergeCell ref="A885:F885"/>
    <mergeCell ref="A930:F930"/>
    <mergeCell ref="G930:BG930"/>
    <mergeCell ref="AX904:BB904"/>
    <mergeCell ref="A887:F887"/>
    <mergeCell ref="G887:BG887"/>
    <mergeCell ref="A889:F889"/>
    <mergeCell ref="A891:F891"/>
    <mergeCell ref="G891:BG891"/>
    <mergeCell ref="A893:F893"/>
    <mergeCell ref="G889:K889"/>
    <mergeCell ref="L889:BG889"/>
    <mergeCell ref="G893:K893"/>
    <mergeCell ref="L893:BG893"/>
    <mergeCell ref="A924:F924"/>
    <mergeCell ref="G924:BG924"/>
    <mergeCell ref="A899:BG899"/>
    <mergeCell ref="A901:BG901"/>
    <mergeCell ref="A935:F935"/>
    <mergeCell ref="G935:BG935"/>
    <mergeCell ref="A937:F937"/>
    <mergeCell ref="G937:BG937"/>
    <mergeCell ref="A910:F910"/>
    <mergeCell ref="A912:F912"/>
    <mergeCell ref="G912:BG912"/>
    <mergeCell ref="H906:BG906"/>
    <mergeCell ref="H908:BG908"/>
    <mergeCell ref="A908:G908"/>
    <mergeCell ref="A906:G906"/>
    <mergeCell ref="G910:BG910"/>
    <mergeCell ref="A914:F914"/>
    <mergeCell ref="G914:BG914"/>
    <mergeCell ref="A916:F916"/>
    <mergeCell ref="G916:BG916"/>
    <mergeCell ref="A918:F918"/>
    <mergeCell ref="G918:BG918"/>
    <mergeCell ref="G931:AM931"/>
    <mergeCell ref="AN931:AQ931"/>
    <mergeCell ref="A926:F926"/>
    <mergeCell ref="G926:BG926"/>
    <mergeCell ref="A922:F922"/>
    <mergeCell ref="G922:BG922"/>
    <mergeCell ref="A956:I956"/>
    <mergeCell ref="J956:BG956"/>
    <mergeCell ref="A945:F945"/>
    <mergeCell ref="G945:BG945"/>
    <mergeCell ref="A947:F947"/>
    <mergeCell ref="G947:BG947"/>
    <mergeCell ref="A958:BG958"/>
    <mergeCell ref="A902:BG902"/>
    <mergeCell ref="G948:U948"/>
    <mergeCell ref="V948:Y948"/>
    <mergeCell ref="A939:F939"/>
    <mergeCell ref="G939:BG939"/>
    <mergeCell ref="A941:F941"/>
    <mergeCell ref="G941:BG941"/>
    <mergeCell ref="A943:F943"/>
    <mergeCell ref="G943:BG943"/>
    <mergeCell ref="A950:F950"/>
    <mergeCell ref="G950:BG950"/>
    <mergeCell ref="A954:F954"/>
    <mergeCell ref="G954:BG954"/>
    <mergeCell ref="A952:I952"/>
    <mergeCell ref="J952:BG952"/>
    <mergeCell ref="A933:F933"/>
    <mergeCell ref="G933:BG933"/>
    <mergeCell ref="K229:AK231"/>
    <mergeCell ref="AL229:AT231"/>
    <mergeCell ref="AU229:BC231"/>
    <mergeCell ref="E232:J234"/>
    <mergeCell ref="K232:AK234"/>
    <mergeCell ref="AL232:AT234"/>
    <mergeCell ref="A920:F920"/>
    <mergeCell ref="G920:BG920"/>
    <mergeCell ref="G570:R571"/>
    <mergeCell ref="A596:BG598"/>
    <mergeCell ref="G578:T579"/>
    <mergeCell ref="P523:S525"/>
    <mergeCell ref="A630:F631"/>
    <mergeCell ref="G630:BG631"/>
    <mergeCell ref="G563:BG563"/>
    <mergeCell ref="AE288:AM289"/>
    <mergeCell ref="G607:BG608"/>
    <mergeCell ref="A610:BG610"/>
    <mergeCell ref="A623:F624"/>
    <mergeCell ref="G623:BG624"/>
    <mergeCell ref="A602:F603"/>
    <mergeCell ref="G568:R569"/>
    <mergeCell ref="G638:BG638"/>
    <mergeCell ref="G633:BG633"/>
    <mergeCell ref="E220:J222"/>
    <mergeCell ref="K220:AK222"/>
    <mergeCell ref="AL220:AT222"/>
    <mergeCell ref="U578:Y579"/>
    <mergeCell ref="A612:F613"/>
    <mergeCell ref="G612:BG613"/>
    <mergeCell ref="AZ264:BG265"/>
    <mergeCell ref="U568:Y569"/>
    <mergeCell ref="K238:AK240"/>
    <mergeCell ref="AL238:AT240"/>
    <mergeCell ref="A592:F593"/>
    <mergeCell ref="Z575:BG576"/>
    <mergeCell ref="T543:AH545"/>
    <mergeCell ref="AU220:BC222"/>
    <mergeCell ref="AV339:BD341"/>
    <mergeCell ref="AR339:AU341"/>
    <mergeCell ref="V339:AQ341"/>
    <mergeCell ref="P339:S341"/>
    <mergeCell ref="T339:U341"/>
    <mergeCell ref="L327:V328"/>
    <mergeCell ref="AY557:BG559"/>
    <mergeCell ref="AT543:BD545"/>
    <mergeCell ref="AV298:BD298"/>
    <mergeCell ref="Z570:BG571"/>
    <mergeCell ref="AB141:AB142"/>
    <mergeCell ref="AC141:AF142"/>
    <mergeCell ref="AN141:AP142"/>
    <mergeCell ref="AQ141:AQ142"/>
    <mergeCell ref="AE303:AM303"/>
    <mergeCell ref="AU241:BC243"/>
    <mergeCell ref="E235:J237"/>
    <mergeCell ref="K235:AK237"/>
    <mergeCell ref="AL235:AT237"/>
    <mergeCell ref="AU235:BC237"/>
    <mergeCell ref="N298:V298"/>
    <mergeCell ref="AE298:AM298"/>
    <mergeCell ref="AE291:AM291"/>
    <mergeCell ref="E238:J240"/>
    <mergeCell ref="AV291:BD291"/>
    <mergeCell ref="N300:V303"/>
    <mergeCell ref="AX293:BB296"/>
    <mergeCell ref="AE300:AM302"/>
    <mergeCell ref="AF256:AT257"/>
    <mergeCell ref="AZ266:BG267"/>
    <mergeCell ref="AF260:AT261"/>
    <mergeCell ref="AF270:AT271"/>
    <mergeCell ref="AU262:AY263"/>
    <mergeCell ref="AU268:AY269"/>
    <mergeCell ref="P511:S513"/>
    <mergeCell ref="T511:AH513"/>
    <mergeCell ref="T523:AH525"/>
    <mergeCell ref="AI523:AS525"/>
    <mergeCell ref="AT523:BD525"/>
    <mergeCell ref="A527:S528"/>
    <mergeCell ref="T527:BG528"/>
    <mergeCell ref="AI540:AS542"/>
    <mergeCell ref="T540:AH542"/>
    <mergeCell ref="AT540:BD542"/>
    <mergeCell ref="AT534:BD536"/>
    <mergeCell ref="AT531:BD533"/>
    <mergeCell ref="AI511:AS513"/>
    <mergeCell ref="AV300:BD303"/>
    <mergeCell ref="AU252:AY253"/>
    <mergeCell ref="AU254:AY255"/>
    <mergeCell ref="AU256:AY257"/>
    <mergeCell ref="AF254:AT255"/>
    <mergeCell ref="A818:F818"/>
    <mergeCell ref="AU260:AY261"/>
    <mergeCell ref="AU258:AY259"/>
    <mergeCell ref="AT678:AW678"/>
    <mergeCell ref="Q670:S670"/>
    <mergeCell ref="A272:BG274"/>
    <mergeCell ref="AZ260:BG261"/>
    <mergeCell ref="U573:Y574"/>
    <mergeCell ref="AF266:AT267"/>
    <mergeCell ref="AF268:AT269"/>
    <mergeCell ref="U556:W556"/>
    <mergeCell ref="AF258:AT259"/>
    <mergeCell ref="AZ270:BG271"/>
    <mergeCell ref="T264:V265"/>
    <mergeCell ref="T266:V267"/>
    <mergeCell ref="W268:AD269"/>
    <mergeCell ref="A682:AX684"/>
    <mergeCell ref="A741:AX743"/>
    <mergeCell ref="A778:AS780"/>
    <mergeCell ref="A101:BH102"/>
    <mergeCell ref="BC555:BF555"/>
    <mergeCell ref="BC553:BE553"/>
    <mergeCell ref="O646:R646"/>
    <mergeCell ref="I141:T142"/>
    <mergeCell ref="AI141:AK142"/>
    <mergeCell ref="AZ252:BG253"/>
    <mergeCell ref="AZ254:BG255"/>
    <mergeCell ref="AZ256:BG257"/>
    <mergeCell ref="AZ258:BG259"/>
    <mergeCell ref="AU264:AY265"/>
    <mergeCell ref="AU266:AY267"/>
    <mergeCell ref="U570:Y571"/>
    <mergeCell ref="E264:S265"/>
    <mergeCell ref="E266:S267"/>
    <mergeCell ref="E268:S269"/>
    <mergeCell ref="AU270:AY271"/>
    <mergeCell ref="A556:T556"/>
    <mergeCell ref="E252:S254"/>
    <mergeCell ref="A107:BG108"/>
    <mergeCell ref="V634:W634"/>
    <mergeCell ref="A557:AX559"/>
    <mergeCell ref="G573:S574"/>
    <mergeCell ref="AR141:AT142"/>
  </mergeCells>
  <dataValidations count="6">
    <dataValidation type="list" allowBlank="1" showInputMessage="1" showErrorMessage="1" sqref="AV141:AY142 AU153:AX154 U153:X154 AC141:AF142">
      <formula1>$CD$1280:$CD$1298</formula1>
    </dataValidation>
    <dataValidation type="list" allowBlank="1" showInputMessage="1" showErrorMessage="1" sqref="AR141:AT142 Q153:S154 AQ153:AS154 Y141:AA142">
      <formula1>$CH$1280:$CH$1291</formula1>
    </dataValidation>
    <dataValidation type="list" allowBlank="1" showInputMessage="1" showErrorMessage="1" sqref="AN141:AP142 M153:O154 AM153:AO154 U141:W142">
      <formula1>$CH$1280:$CH$1310</formula1>
    </dataValidation>
    <dataValidation type="list" allowBlank="1" showInputMessage="1" showErrorMessage="1" sqref="AU144:BG145">
      <formula1>$CG$1280:$CG$1292</formula1>
    </dataValidation>
    <dataValidation type="list" allowBlank="1" showInputMessage="1" showErrorMessage="1" sqref="AO147:AP148 AT147:AU148 AZ147:BA148 BF147:BG148">
      <formula1>$CC$1292:$CC$1293</formula1>
    </dataValidation>
    <dataValidation type="list" allowBlank="1" showInputMessage="1" showErrorMessage="1" sqref="S144:AP145">
      <formula1>$CF$1280:$CF$1346</formula1>
    </dataValidation>
  </dataValidations>
  <pageMargins left="0.5" right="0.5" top="0.5" bottom="0.5" header="0.43" footer="0.28999999999999998"/>
  <pageSetup scale="92" orientation="portrait" r:id="rId1"/>
  <headerFooter differentFirst="1">
    <oddFooter>&amp;R&amp;P</oddFooter>
  </headerFooter>
  <rowBreaks count="14" manualBreakCount="14">
    <brk id="69" max="58" man="1"/>
    <brk id="117" max="58" man="1"/>
    <brk id="136" max="58" man="1"/>
    <brk id="271" max="58" man="1"/>
    <brk id="368" max="58" man="1"/>
    <brk id="460" max="58" man="1"/>
    <brk id="556" max="58" man="1"/>
    <brk id="624" max="58" man="1"/>
    <brk id="681" max="58" man="1"/>
    <brk id="707" max="58" man="1"/>
    <brk id="740" max="16383" man="1"/>
    <brk id="777" max="58" man="1"/>
    <brk id="857" max="58" man="1"/>
    <brk id="900" max="5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Caron</dc:creator>
  <cp:lastModifiedBy>econome</cp:lastModifiedBy>
  <cp:lastPrinted>2016-12-08T16:39:29Z</cp:lastPrinted>
  <dcterms:created xsi:type="dcterms:W3CDTF">2012-04-26T20:24:41Z</dcterms:created>
  <dcterms:modified xsi:type="dcterms:W3CDTF">2019-12-19T13:57:12Z</dcterms:modified>
</cp:coreProperties>
</file>