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80" windowHeight="4635" activeTab="0"/>
  </bookViews>
  <sheets>
    <sheet name="Rapport financier" sheetId="1" r:id="rId1"/>
    <sheet name="Bilan" sheetId="2" r:id="rId2"/>
    <sheet name="Fonds d'admin.-cimetière" sheetId="3" r:id="rId3"/>
    <sheet name="Compte de messes" sheetId="4" r:id="rId4"/>
    <sheet name="Assurances" sheetId="5" r:id="rId5"/>
    <sheet name="Feuil1" sheetId="6" r:id="rId6"/>
  </sheets>
  <definedNames>
    <definedName name="_xlnm.Print_Area" localSheetId="4">'Assurances'!$A$1:$AC$48</definedName>
    <definedName name="_xlnm.Print_Area" localSheetId="1">'Bilan'!$A$1:$BB$44</definedName>
    <definedName name="_xlnm.Print_Area" localSheetId="3">'Compte de messes'!$A$1:$AC$76</definedName>
    <definedName name="_xlnm.Print_Area" localSheetId="2">'Fonds d''admin.-cimetière'!$A$1:$AC$84</definedName>
    <definedName name="_xlnm.Print_Area" localSheetId="0">'Rapport financier'!$A$1:$P$150</definedName>
  </definedNames>
  <calcPr fullCalcOnLoad="1"/>
</workbook>
</file>

<file path=xl/comments1.xml><?xml version="1.0" encoding="utf-8"?>
<comments xmlns="http://schemas.openxmlformats.org/spreadsheetml/2006/main">
  <authors>
    <author>Marie Caron</author>
  </authors>
  <commentList>
    <comment ref="B166" authorId="0">
      <text>
        <r>
          <rPr>
            <sz val="8"/>
            <rFont val="Tahoma"/>
            <family val="2"/>
          </rPr>
          <t xml:space="preserve">Vérifier s'il y a des fusions de paroisses et mettre en ordre alpha St avant et Ste après voir colonne Y etc. 
Faire le tri dans Économe\Fabrique\liste des fabriques
</t>
        </r>
      </text>
    </comment>
    <comment ref="A166" authorId="0">
      <text>
        <r>
          <rPr>
            <b/>
            <sz val="8"/>
            <rFont val="Tahoma"/>
            <family val="2"/>
          </rPr>
          <t>Pour calculer le nombre de paroisse</t>
        </r>
        <r>
          <rPr>
            <sz val="8"/>
            <rFont val="Tahoma"/>
            <family val="2"/>
          </rPr>
          <t xml:space="preserve">
En orange ceux à enlever sur rapport fin. 2015.</t>
        </r>
      </text>
    </comment>
  </commentList>
</comments>
</file>

<file path=xl/comments2.xml><?xml version="1.0" encoding="utf-8"?>
<comments xmlns="http://schemas.openxmlformats.org/spreadsheetml/2006/main">
  <authors>
    <author>Marie Caron</author>
  </authors>
  <commentList>
    <comment ref="M62" authorId="0">
      <text>
        <r>
          <rPr>
            <sz val="8"/>
            <rFont val="Tahoma"/>
            <family val="2"/>
          </rPr>
          <t>Formule à ajuter si je fais des fusions
Faire des test si tout est ok</t>
        </r>
      </text>
    </comment>
    <comment ref="G63" authorId="0">
      <text>
        <r>
          <rPr>
            <sz val="8"/>
            <rFont val="Tahoma"/>
            <family val="2"/>
          </rPr>
          <t xml:space="preserve">Lors de la mise à jour :
Toujours conserver le même nombre de ligne sinon je dois refaire toutes mes formules car en cliquant sur la date je vois en premier la plus grosse date ex. 2040 et non l'année la plus récente. Ex. Q 168 à Q 194. Seulement effacer ex. 2013 et ce n'est pas grave si je ne vois du blanc. On ajustera plus tard.
</t>
        </r>
      </text>
    </comment>
  </commentList>
</comments>
</file>

<file path=xl/comments3.xml><?xml version="1.0" encoding="utf-8"?>
<comments xmlns="http://schemas.openxmlformats.org/spreadsheetml/2006/main">
  <authors>
    <author>Marie Caron</author>
  </authors>
  <commentList>
    <comment ref="M92" authorId="0">
      <text>
        <r>
          <rPr>
            <sz val="8"/>
            <rFont val="Tahoma"/>
            <family val="2"/>
          </rPr>
          <t>Formule à ajuter si je fais des fusions
Faire des test si tout est ok</t>
        </r>
      </text>
    </comment>
    <comment ref="G93" authorId="0">
      <text>
        <r>
          <rPr>
            <sz val="8"/>
            <rFont val="Tahoma"/>
            <family val="2"/>
          </rPr>
          <t xml:space="preserve">Lors de la mise à jour :
Toujours conserver le même nombre de ligne sion je dois refaire toutes mes formules car en cliquant sur la date de voie en premier la plus grosse date et non l'année la plus récente. Ex. Q 171 à Q 198.
</t>
        </r>
      </text>
    </comment>
    <comment ref="H92" authorId="0">
      <text>
        <r>
          <rPr>
            <sz val="8"/>
            <rFont val="Tahoma"/>
            <family val="2"/>
          </rPr>
          <t xml:space="preserve">Lors de la mise à jour :
Toujours conserver le même nombre de ligne sion je dois refaire toutes mes formules car en cliquant sur la date de voie en premier la plus grosse date et non l'année la plus récente. Ex. Q 171 à Q 198.
</t>
        </r>
      </text>
    </comment>
  </commentList>
</comments>
</file>

<file path=xl/comments4.xml><?xml version="1.0" encoding="utf-8"?>
<comments xmlns="http://schemas.openxmlformats.org/spreadsheetml/2006/main">
  <authors>
    <author>Marie Caron</author>
  </authors>
  <commentList>
    <comment ref="M92" authorId="0">
      <text>
        <r>
          <rPr>
            <sz val="8"/>
            <rFont val="Tahoma"/>
            <family val="2"/>
          </rPr>
          <t>Formule à ajuter si je fais des fusions
Faire des test si tout est ok</t>
        </r>
      </text>
    </comment>
    <comment ref="G93" authorId="0">
      <text>
        <r>
          <rPr>
            <sz val="8"/>
            <rFont val="Tahoma"/>
            <family val="2"/>
          </rPr>
          <t xml:space="preserve">Lors de la mise à jour :
Toujours conserver le même nombre de ligne sion je dois refaire toutes mes formules car en cliquant sur la date de voie en premier la plus grosse date et non l'année la plus récente. Ex. Q 171 à Q 198.
</t>
        </r>
      </text>
    </comment>
  </commentList>
</comments>
</file>

<file path=xl/comments5.xml><?xml version="1.0" encoding="utf-8"?>
<comments xmlns="http://schemas.openxmlformats.org/spreadsheetml/2006/main">
  <authors>
    <author>Marie Caron</author>
  </authors>
  <commentList>
    <comment ref="A65" authorId="0">
      <text>
        <r>
          <rPr>
            <b/>
            <sz val="8"/>
            <rFont val="Tahoma"/>
            <family val="2"/>
          </rPr>
          <t>Pour calculer le nombre de paroisse</t>
        </r>
        <r>
          <rPr>
            <sz val="8"/>
            <rFont val="Tahoma"/>
            <family val="2"/>
          </rPr>
          <t xml:space="preserve">
</t>
        </r>
      </text>
    </comment>
    <comment ref="B65" authorId="0">
      <text>
        <r>
          <rPr>
            <sz val="8"/>
            <rFont val="Tahoma"/>
            <family val="2"/>
          </rPr>
          <t xml:space="preserve">Vérifier s'il y a des fusions de paroisses et mettre en ordre alpha St avant et Ste après voir colonne Y etc. 
Faire le tri dans Économe\Fabrique\liste des fabriques
</t>
        </r>
      </text>
    </comment>
    <comment ref="Y66" authorId="0">
      <text>
        <r>
          <rPr>
            <sz val="8"/>
            <rFont val="Tahoma"/>
            <family val="2"/>
          </rPr>
          <t xml:space="preserve">Lors de la mise à jour :
Toujours conserver le même nombre de ligne sion je dois refaire toutes mes formules car en cliquant sur la date de voie en premier la plus grosse date et non l'année la plus récente. Ex. Q 171 à Q 198.
</t>
        </r>
      </text>
    </comment>
  </commentList>
</comments>
</file>

<file path=xl/sharedStrings.xml><?xml version="1.0" encoding="utf-8"?>
<sst xmlns="http://schemas.openxmlformats.org/spreadsheetml/2006/main" count="462" uniqueCount="280">
  <si>
    <t>Offrandes de messes célébrées</t>
  </si>
  <si>
    <t>Collectes funéraires</t>
  </si>
  <si>
    <t>Mariages et anniversaires</t>
  </si>
  <si>
    <t>CONTRIBUTIONS</t>
  </si>
  <si>
    <t>Bancs</t>
  </si>
  <si>
    <t>Aumône du carême</t>
  </si>
  <si>
    <t>Luminaires</t>
  </si>
  <si>
    <t>Prions en Église</t>
  </si>
  <si>
    <t>Extraits</t>
  </si>
  <si>
    <t>AUTRES</t>
  </si>
  <si>
    <t>Revenus d'intérêts</t>
  </si>
  <si>
    <t>Subventions ( à préciser)</t>
  </si>
  <si>
    <t>CHARGES</t>
  </si>
  <si>
    <t>COLLECTES COMMANDÉES</t>
  </si>
  <si>
    <t>RÉMUNÉRATION</t>
  </si>
  <si>
    <t>Contribution stagiaire</t>
  </si>
  <si>
    <t>PASTORALE/ LITURGIE</t>
  </si>
  <si>
    <t>Sacristie (accessoires, décoration)</t>
  </si>
  <si>
    <t>Luminaires et cierges</t>
  </si>
  <si>
    <t>ÉNERGIE</t>
  </si>
  <si>
    <t>Électricité presbytère</t>
  </si>
  <si>
    <t>Électricité église</t>
  </si>
  <si>
    <t>FRAIS DE BUREAU</t>
  </si>
  <si>
    <t>Moins: revenus - remboursement de frais</t>
  </si>
  <si>
    <t>Assurances</t>
  </si>
  <si>
    <t>Moins: ristourne d'assurance</t>
  </si>
  <si>
    <t>Cathédratique</t>
  </si>
  <si>
    <t>Frais de banque et d'administration</t>
  </si>
  <si>
    <t>ENTRETIEN</t>
  </si>
  <si>
    <t>Frais de déplacement (repas)</t>
  </si>
  <si>
    <t>Achat de mobilier et d'équipement</t>
  </si>
  <si>
    <t>FONDS D'ADMINISTRATION</t>
  </si>
  <si>
    <t>Dîme(contribution paroissiale)</t>
  </si>
  <si>
    <t>PRODUITS</t>
  </si>
  <si>
    <t xml:space="preserve">Produit net d'activités spéciales de financement </t>
  </si>
  <si>
    <t>Feuillet paroissial</t>
  </si>
  <si>
    <t>La Procure Diocésaine</t>
  </si>
  <si>
    <t>49, rue Mgr Brunault</t>
  </si>
  <si>
    <t>OUI</t>
  </si>
  <si>
    <t>Pastorale scolaire - contribution</t>
  </si>
  <si>
    <t>Aide au ministère (occasionnelle)</t>
  </si>
  <si>
    <t>Autres 2</t>
  </si>
  <si>
    <t>Location de salles/immeuble</t>
  </si>
  <si>
    <t>Initiation sacramentelle</t>
  </si>
  <si>
    <t>ADMINISTRATION</t>
  </si>
  <si>
    <t>SURPLUS (EXCÉDENT) D'OPÉRATIONS</t>
  </si>
  <si>
    <t>PAROISSE :</t>
  </si>
  <si>
    <t>CODE :</t>
  </si>
  <si>
    <t>St-Jean-Baptiste (Nicolet)</t>
  </si>
  <si>
    <t>St-Nicéphore</t>
  </si>
  <si>
    <t>St-Christophe d'Arthabaska</t>
  </si>
  <si>
    <t>St-Louis</t>
  </si>
  <si>
    <t>Bon-Pasteur</t>
  </si>
  <si>
    <t>Notre-Dame-de-la-Paix</t>
  </si>
  <si>
    <t>NON</t>
  </si>
  <si>
    <t>Prêtre résident :</t>
  </si>
  <si>
    <t>Télécopieur : 819-293-6485</t>
  </si>
  <si>
    <t>Téléphone :   819-293-4696, poste 236</t>
  </si>
  <si>
    <t>CÉLÉBRATIONS</t>
  </si>
  <si>
    <t>COURANTS</t>
  </si>
  <si>
    <t xml:space="preserve">TOTAL DES PRODUITS : </t>
  </si>
  <si>
    <t xml:space="preserve">TOTAL DES CHARGES : </t>
  </si>
  <si>
    <t>PRODUITS (Recettes)</t>
  </si>
  <si>
    <t>EXTRAORDINAIRES</t>
  </si>
  <si>
    <t>Sous-total :</t>
  </si>
  <si>
    <t>Collectes ordinaires</t>
  </si>
  <si>
    <t>Fonds spéciaux/ Projets d'immobilisations</t>
  </si>
  <si>
    <t>Organisation pastorale/Sacramentelle/Liturgique</t>
  </si>
  <si>
    <t>Revenus d'intérêts, dividendes et gain de capital</t>
  </si>
  <si>
    <t xml:space="preserve">Réclamations d'assurance (suite à un sinistre)  </t>
  </si>
  <si>
    <t>Produit de la vente d'immobisations</t>
  </si>
  <si>
    <t>Revenus - collectes commandées</t>
  </si>
  <si>
    <t>Moins remises - collectes commandées</t>
  </si>
  <si>
    <t>Salaires - employés de soutien</t>
  </si>
  <si>
    <t>Avantages sociaux - partie de l'employeur- incluant CSST</t>
  </si>
  <si>
    <t>Animation liturgique et pastorale</t>
  </si>
  <si>
    <t>Dons /Aumônes</t>
  </si>
  <si>
    <t>Hosties et vin</t>
  </si>
  <si>
    <t>Feuillet paroissial/Communiqués</t>
  </si>
  <si>
    <t>CHARGES (Déboursés)</t>
  </si>
  <si>
    <t>Combustible - Chauffage  presbytère</t>
  </si>
  <si>
    <t>Combustible - Chauffage église</t>
  </si>
  <si>
    <t>C.G.A. / C.V.A.</t>
  </si>
  <si>
    <t>ASSURANCE ET CONTRIBUTION</t>
  </si>
  <si>
    <t>Ordinaire des installations</t>
  </si>
  <si>
    <t>Déneigement et entretien terrain</t>
  </si>
  <si>
    <t>Moins : Remboursement TPS/TVQ</t>
  </si>
  <si>
    <t>Autres 1</t>
  </si>
  <si>
    <t>IMMOBILISATIONS</t>
  </si>
  <si>
    <t>Autres 3</t>
  </si>
  <si>
    <t>Nicolet (Québec)  J3T 1X7</t>
  </si>
  <si>
    <t xml:space="preserve">Préparé par : </t>
  </si>
  <si>
    <t xml:space="preserve">Téléphone : </t>
  </si>
  <si>
    <t>COMPTE DE CIMETIÈRE</t>
  </si>
  <si>
    <t>Lots et fosses</t>
  </si>
  <si>
    <t>Revenus annuels entretien</t>
  </si>
  <si>
    <t>Dons, Legs et fiducie</t>
  </si>
  <si>
    <t>Divers</t>
  </si>
  <si>
    <t>Entretien terrain</t>
  </si>
  <si>
    <t>Cimetière/Fossoyeur</t>
  </si>
  <si>
    <t>Achat équipements</t>
  </si>
  <si>
    <t xml:space="preserve">Total des produits : </t>
  </si>
  <si>
    <t>Total des charges :</t>
  </si>
  <si>
    <t xml:space="preserve"> SUITE CHARGES (Déboursés)</t>
  </si>
  <si>
    <t>Réparation/Aménag./Bâtiments</t>
  </si>
  <si>
    <t>Moins: Revenus - remboursements salariaux reçus</t>
  </si>
  <si>
    <t>Plus: Dépenses - remboursements salariaux versés</t>
  </si>
  <si>
    <t>Réparations/ Aménagements/Construction - immeuble</t>
  </si>
  <si>
    <t>Gratifications (chant, musique, etc.)</t>
  </si>
  <si>
    <t>TOTAL DES CHARGES :</t>
  </si>
  <si>
    <t>EXCÉDENT (DÉFICIT) :</t>
  </si>
  <si>
    <t>Téléphone/Câble/Internet</t>
  </si>
  <si>
    <t>Fourniture de bureau et timbres</t>
  </si>
  <si>
    <t>RAPPORT FINANCIER</t>
  </si>
  <si>
    <t>au</t>
  </si>
  <si>
    <t xml:space="preserve"> Rapport financier : </t>
  </si>
  <si>
    <t>Annuel</t>
  </si>
  <si>
    <t>Fin de mandat</t>
  </si>
  <si>
    <t xml:space="preserve">Période du : </t>
  </si>
  <si>
    <t>BILAN</t>
  </si>
  <si>
    <t>FABRIQUE</t>
  </si>
  <si>
    <t>ACTIF</t>
  </si>
  <si>
    <t>CIMETIÈRE</t>
  </si>
  <si>
    <t xml:space="preserve">Total de l'actif : </t>
  </si>
  <si>
    <t>PASSIF</t>
  </si>
  <si>
    <t>Encaisse</t>
  </si>
  <si>
    <t>Placements</t>
  </si>
  <si>
    <t>TPS/TVQ à recevoir</t>
  </si>
  <si>
    <t>Funérailles à percevoir</t>
  </si>
  <si>
    <t>Billets à payer</t>
  </si>
  <si>
    <t>Emprunts à court terme</t>
  </si>
  <si>
    <t xml:space="preserve">Total du passif : </t>
  </si>
  <si>
    <t>AVOIR (DETTE)</t>
  </si>
  <si>
    <t>Encaisse - cpt courant opération</t>
  </si>
  <si>
    <t>Parts sociales</t>
  </si>
  <si>
    <t>Entr. Perpétuel - cpt courant</t>
  </si>
  <si>
    <t>Placements entr. Perpétuel</t>
  </si>
  <si>
    <t>Subventions à recevoir (à préciser)</t>
  </si>
  <si>
    <t>N.B. Le total de l’actif doit être égal au total du passif et de l’avoir. – Joindre copie des relevés bancaires Caisse/Banque pour tous les folios et pour tous les placements.</t>
  </si>
  <si>
    <t xml:space="preserve">TOTAL DE L'AVOIR ET DU PASSIF : </t>
  </si>
  <si>
    <t>Autres (à préciser)</t>
  </si>
  <si>
    <t>Avances en fudicie-entretien perpétuel</t>
  </si>
  <si>
    <t>TOTAL</t>
  </si>
  <si>
    <t>ANNÉE</t>
  </si>
  <si>
    <t>PÉRIODE</t>
  </si>
  <si>
    <t>PRÉCÉDENTE</t>
  </si>
  <si>
    <t>Rapport financier adopté à l’Assemblée de la Fabrique tenue le</t>
  </si>
  <si>
    <t>et colligé au procès-verbal sous le numéro #</t>
  </si>
  <si>
    <t>Nous, soussignés,</t>
  </si>
  <si>
    <t>attestons par les présentes que les renseignements donnés dans ce rapport financier pour la période visée sont vrais, exacts et complets.</t>
  </si>
  <si>
    <t>PAR :</t>
  </si>
  <si>
    <t>NOM :</t>
  </si>
  <si>
    <t>signature secrétaire</t>
  </si>
  <si>
    <t>en lettre majuscule</t>
  </si>
  <si>
    <t>signature président</t>
  </si>
  <si>
    <t>DATE :</t>
  </si>
  <si>
    <t xml:space="preserve">CODE : </t>
  </si>
  <si>
    <t>CONCILIATION BANCAIRE</t>
  </si>
  <si>
    <t>A)</t>
  </si>
  <si>
    <t>AUX LIVRES</t>
  </si>
  <si>
    <t>- Fonds d'administration</t>
  </si>
  <si>
    <t xml:space="preserve">B) </t>
  </si>
  <si>
    <t>À LA BANQUE/CAISSE</t>
  </si>
  <si>
    <t xml:space="preserve"> Solde à la Banque/Caisse en date du rapport - Fonds d'administration</t>
  </si>
  <si>
    <t xml:space="preserve">Plus : dépôts en circulation et argent au tiroir (pour tous les comptes bancaires) : </t>
  </si>
  <si>
    <t>Folio</t>
  </si>
  <si>
    <t>Montant</t>
  </si>
  <si>
    <t>Nom du compte</t>
  </si>
  <si>
    <t>Compte courant</t>
  </si>
  <si>
    <t>Moins chèques en circulation (pour tous les comptes bancaires) :</t>
  </si>
  <si>
    <t xml:space="preserve">Encaisse à la fin du présent exercice : </t>
  </si>
  <si>
    <t xml:space="preserve">NOTE : </t>
  </si>
  <si>
    <t>(ligne 1000 doit égaler ligne 1100)</t>
  </si>
  <si>
    <t>Le solde aux livres en date de ce rapport doit être égal à l'encaisse à la date du rapport</t>
  </si>
  <si>
    <t>FOURNIR UNE PHOTOCOPIE DU LIVRET DE CAISSE/BANQUE à la date du rapport pour chacun des folios/placements</t>
  </si>
  <si>
    <t>COMPTE CIMETIÈRE</t>
  </si>
  <si>
    <t>Ent. Pertétuel - Cpt courant</t>
  </si>
  <si>
    <t>(ligne 1002 doit égaler ligne 1102)</t>
  </si>
  <si>
    <t>- Compte cimetière</t>
  </si>
  <si>
    <t xml:space="preserve"> Solde à la Banque/Caisse en date du rapport - Compte cimetière</t>
  </si>
  <si>
    <r>
      <t>N</t>
    </r>
    <r>
      <rPr>
        <vertAlign val="superscript"/>
        <sz val="10"/>
        <rFont val="Arial"/>
        <family val="2"/>
      </rPr>
      <t>o</t>
    </r>
  </si>
  <si>
    <t>COMPTE DE « MESSES ET SERVICES » EN FIDUCIE</t>
  </si>
  <si>
    <t>Intérimaire</t>
  </si>
  <si>
    <t xml:space="preserve"> Rapport : </t>
  </si>
  <si>
    <t>INVENTAIRE AUX LIVRES DE MESSES</t>
  </si>
  <si>
    <t>Solde aux livres au début de la période :</t>
  </si>
  <si>
    <t>B)</t>
  </si>
  <si>
    <t>Montants reçus durant la période :</t>
  </si>
  <si>
    <t>C)</t>
  </si>
  <si>
    <t>D)</t>
  </si>
  <si>
    <t>Services
et messes</t>
  </si>
  <si>
    <t>Messes</t>
  </si>
  <si>
    <t>Total</t>
  </si>
  <si>
    <t>BILAN (MONTANTS DÉTENUS AU COMPTE DE MESSES)</t>
  </si>
  <si>
    <t xml:space="preserve">Folio : </t>
  </si>
  <si>
    <t xml:space="preserve">Montant en inventaire à la fin de la période : </t>
  </si>
  <si>
    <t>¶</t>
  </si>
  <si>
    <t>Date :</t>
  </si>
  <si>
    <t>SOLDE en banque en date du rapport :</t>
  </si>
  <si>
    <t>PLUS dépôts en circulation :</t>
  </si>
  <si>
    <t>PLUS placements :</t>
  </si>
  <si>
    <t xml:space="preserve">TOTAL au compte à la fin de la période : </t>
  </si>
  <si>
    <t>Veuillez joindre au rapport une photocopie de tous les livrets de caisse/banque pour</t>
  </si>
  <si>
    <t>chacun des folios énumérés ainsi qu'une confirmation de tous les placements.</t>
  </si>
  <si>
    <t>signature curé</t>
  </si>
  <si>
    <t>Économe diocésain</t>
  </si>
  <si>
    <t>SERVICES DE MESSES EN DÉPÔT</t>
  </si>
  <si>
    <t>Dépôts reçus au cours de l'année pour services et messes :</t>
  </si>
  <si>
    <t xml:space="preserve">M. </t>
  </si>
  <si>
    <t>Dépôts remis au cours de l'année pour services et messes :</t>
  </si>
  <si>
    <t>Intérêts et pénalités</t>
  </si>
  <si>
    <t>TOTAL DES PRODUITS :</t>
  </si>
  <si>
    <r>
      <rPr>
        <u val="double"/>
        <sz val="10"/>
        <rFont val="Arial"/>
        <family val="2"/>
      </rPr>
      <t>Moins-Montants remis durant la période à la fabrique</t>
    </r>
    <r>
      <rPr>
        <sz val="10"/>
        <rFont val="Arial"/>
        <family val="2"/>
      </rPr>
      <t xml:space="preserve"> :</t>
    </r>
  </si>
  <si>
    <r>
      <rPr>
        <u val="double"/>
        <sz val="10"/>
        <rFont val="Arial"/>
        <family val="2"/>
      </rPr>
      <t>Moins-Montants transférés durant la période à l'extérieur</t>
    </r>
    <r>
      <rPr>
        <sz val="10"/>
        <rFont val="Arial"/>
        <family val="2"/>
      </rPr>
      <t xml:space="preserve"> :</t>
    </r>
  </si>
  <si>
    <r>
      <rPr>
        <u val="double"/>
        <sz val="10"/>
        <rFont val="Arial"/>
        <family val="2"/>
      </rPr>
      <t>MOINS chèques en circulation</t>
    </r>
    <r>
      <rPr>
        <sz val="10"/>
        <rFont val="Arial"/>
        <family val="2"/>
      </rPr>
      <t xml:space="preserve"> :</t>
    </r>
  </si>
  <si>
    <t>Avoir (dette) - Début</t>
  </si>
  <si>
    <t>Surplus (déficit) de la période</t>
  </si>
  <si>
    <t xml:space="preserve">Vérification : </t>
  </si>
  <si>
    <t>Ressourcement/retraite annuelle/Formation/Fonds de pension</t>
  </si>
  <si>
    <t>Intérêts et pénalités/Frais de banque et d'administration</t>
  </si>
  <si>
    <t>Honoraires professionnels/Immatriculation</t>
  </si>
  <si>
    <t>Petite caisse</t>
  </si>
  <si>
    <t>Comptes à recevoir</t>
  </si>
  <si>
    <t>Comptes à payer</t>
  </si>
  <si>
    <t>D.A.S./Vacances à payer</t>
  </si>
  <si>
    <t>Dons, Legs testamentaires</t>
  </si>
  <si>
    <t>Ste-Marguerite-Bourgeoys</t>
  </si>
  <si>
    <t>St-François-d'Assise</t>
  </si>
  <si>
    <t xml:space="preserve">St-Jean-de-Brébeuf </t>
  </si>
  <si>
    <t>Ste-Victoire</t>
  </si>
  <si>
    <t>St-Luc</t>
  </si>
  <si>
    <t>Mission St-François</t>
  </si>
  <si>
    <t>Notre-Dame-de-l'Espérance</t>
  </si>
  <si>
    <t>Notre-Dame-de-Lourdes</t>
  </si>
  <si>
    <t>St-Frère-André</t>
  </si>
  <si>
    <t>St-Michel</t>
  </si>
  <si>
    <t>Ste-Famille</t>
  </si>
  <si>
    <t>Bienheureux-Jean-XXIII</t>
  </si>
  <si>
    <t>Sacré-Cœur-de-Jésus</t>
  </si>
  <si>
    <t>Notre-Dame-des-Monts</t>
  </si>
  <si>
    <t>St-Jean-Paul II</t>
  </si>
  <si>
    <t>ASSURANCES</t>
  </si>
  <si>
    <t>ASSURANCES AU 31 DÉCEMBRE</t>
  </si>
  <si>
    <t>Assuré</t>
  </si>
  <si>
    <t>Bâtisses</t>
  </si>
  <si>
    <t>Oui</t>
  </si>
  <si>
    <t>Non</t>
  </si>
  <si>
    <t>Église</t>
  </si>
  <si>
    <t>Presbytère</t>
  </si>
  <si>
    <t>Dépendances</t>
  </si>
  <si>
    <t>Cimetière</t>
  </si>
  <si>
    <t>Biens mobiliers</t>
  </si>
  <si>
    <t>Autres biens</t>
  </si>
  <si>
    <t>Date de renouvellement :</t>
  </si>
  <si>
    <t>X</t>
  </si>
  <si>
    <t>Si vous n'êtes pas assuré avec la Mutuelle des Fabriques,
veuillez nous fournir une copie de votre police d'assurance.</t>
  </si>
  <si>
    <t>Les couvertures d'assurances sont souscrites auprès de la Mutuelle des Fabriques de :</t>
  </si>
  <si>
    <t>Québec :</t>
  </si>
  <si>
    <t xml:space="preserve">Montréal : </t>
  </si>
  <si>
    <t>ou l'assureur suivant :</t>
  </si>
  <si>
    <t>Responsabilité civile</t>
  </si>
  <si>
    <t>Responsabilité civile biens loués</t>
  </si>
  <si>
    <t>Autre (préciser)</t>
  </si>
  <si>
    <t>(Préciser)</t>
  </si>
  <si>
    <t>Couverture des administrateurs</t>
  </si>
  <si>
    <t>Marguillier(ère) responsable du dossier Assurances</t>
  </si>
  <si>
    <t>Bienheureux-Louis-Zéphirin-Moreau</t>
  </si>
  <si>
    <t>St-François-de-Sales (Odanak)</t>
  </si>
  <si>
    <t>Ste-Marguerite-d'Youville</t>
  </si>
  <si>
    <t>St-Paul Apôtre (Chesterville)</t>
  </si>
  <si>
    <t>Assomption-de-la-Vierge-Marie</t>
  </si>
  <si>
    <t>Bienheureux-François-de-Laval</t>
  </si>
  <si>
    <t>Fonds de solidarité paroissial</t>
  </si>
  <si>
    <t>Moins: aide financière Fondation pastorale</t>
  </si>
  <si>
    <t>Prêtres/Agents(es) past. brut sans logement</t>
  </si>
  <si>
    <t>Solde aux livres à la fin de l'exercice</t>
  </si>
  <si>
    <t>St-François-Xavier</t>
  </si>
  <si>
    <t xml:space="preserve">Total de l'avoir net : </t>
  </si>
  <si>
    <t>Funérailles et services connexes</t>
  </si>
  <si>
    <t>ACCUSÉ RÉCEPTION - PROCURE DIOCÉSAINE</t>
  </si>
</sst>
</file>

<file path=xl/styles.xml><?xml version="1.0" encoding="utf-8"?>
<styleSheet xmlns="http://schemas.openxmlformats.org/spreadsheetml/2006/main">
  <numFmts count="1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_ * #,##0_)\ &quot;$&quot;_ ;_ * \(#,##0\)\ &quot;$&quot;_ ;_ * &quot;-&quot;??_)\ &quot;$&quot;_ ;_ @_ "/>
    <numFmt numFmtId="166" formatCode="[&lt;=9999999]###\-####;###\-###\-####"/>
    <numFmt numFmtId="167" formatCode="00"/>
  </numFmts>
  <fonts count="62">
    <font>
      <sz val="10"/>
      <name val="Arial"/>
      <family val="0"/>
    </font>
    <font>
      <sz val="11"/>
      <color indexed="8"/>
      <name val="Arial"/>
      <family val="2"/>
    </font>
    <font>
      <sz val="8"/>
      <name val="Arial"/>
      <family val="2"/>
    </font>
    <font>
      <b/>
      <sz val="10"/>
      <name val="Arial"/>
      <family val="2"/>
    </font>
    <font>
      <b/>
      <sz val="12"/>
      <name val="Arial"/>
      <family val="2"/>
    </font>
    <font>
      <b/>
      <u val="singleAccounting"/>
      <sz val="10"/>
      <name val="Arial"/>
      <family val="2"/>
    </font>
    <font>
      <b/>
      <sz val="14"/>
      <name val="Arial"/>
      <family val="2"/>
    </font>
    <font>
      <sz val="12"/>
      <name val="Arial"/>
      <family val="2"/>
    </font>
    <font>
      <sz val="11"/>
      <name val="Arial"/>
      <family val="2"/>
    </font>
    <font>
      <b/>
      <sz val="11"/>
      <name val="Arial"/>
      <family val="2"/>
    </font>
    <font>
      <u val="double"/>
      <sz val="10"/>
      <name val="Arial"/>
      <family val="2"/>
    </font>
    <font>
      <sz val="9"/>
      <name val="Arial"/>
      <family val="2"/>
    </font>
    <font>
      <b/>
      <i/>
      <sz val="8"/>
      <name val="Arial"/>
      <family val="2"/>
    </font>
    <font>
      <b/>
      <sz val="8"/>
      <name val="Arial"/>
      <family val="2"/>
    </font>
    <font>
      <vertAlign val="superscript"/>
      <sz val="10"/>
      <name val="Arial"/>
      <family val="2"/>
    </font>
    <font>
      <sz val="12"/>
      <name val="Wingdings"/>
      <family val="0"/>
    </font>
    <font>
      <sz val="14"/>
      <name val="Arial"/>
      <family val="2"/>
    </font>
    <font>
      <b/>
      <sz val="18"/>
      <name val="Arial"/>
      <family val="2"/>
    </font>
    <font>
      <i/>
      <sz val="10"/>
      <name val="Arial"/>
      <family val="2"/>
    </font>
    <font>
      <sz val="8.5"/>
      <name val="Arial"/>
      <family val="2"/>
    </font>
    <font>
      <sz val="8"/>
      <name val="Tahoma"/>
      <family val="2"/>
    </font>
    <font>
      <b/>
      <u val="singleAccounting"/>
      <sz val="11"/>
      <name val="Arial"/>
      <family val="2"/>
    </font>
    <font>
      <b/>
      <sz val="8"/>
      <name val="Tahoma"/>
      <family val="2"/>
    </font>
    <font>
      <b/>
      <u val="single"/>
      <sz val="12"/>
      <name val="Arial"/>
      <family val="2"/>
    </font>
    <font>
      <b/>
      <i/>
      <sz val="14"/>
      <name val="Times New Roman"/>
      <family val="1"/>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0"/>
      <color indexed="9"/>
      <name val="Arial"/>
      <family val="2"/>
    </font>
    <font>
      <b/>
      <sz val="9"/>
      <color indexed="9"/>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theme="0"/>
      <name val="Arial"/>
      <family val="2"/>
    </font>
    <font>
      <b/>
      <sz val="9"/>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thin"/>
      <right/>
      <top/>
      <bottom style="thin"/>
    </border>
    <border>
      <left/>
      <right/>
      <top/>
      <bottom style="thin"/>
    </border>
    <border>
      <left/>
      <right style="thin"/>
      <top style="thin"/>
      <bottom/>
    </border>
    <border>
      <left/>
      <right style="thin"/>
      <top/>
      <bottom style="thin"/>
    </border>
    <border>
      <left/>
      <right/>
      <top/>
      <bottom style="hair"/>
    </border>
    <border>
      <left/>
      <right/>
      <top style="hair"/>
      <bottom style="hair"/>
    </border>
    <border>
      <left style="thin"/>
      <right style="thin"/>
      <top style="thin"/>
      <bottom style="thin"/>
    </border>
    <border>
      <left/>
      <right/>
      <top style="thin"/>
      <bottom style="thin"/>
    </border>
    <border>
      <left style="medium"/>
      <right style="medium"/>
      <top style="medium"/>
      <bottom style="medium"/>
    </border>
    <border>
      <left style="double"/>
      <right style="double"/>
      <top style="double"/>
      <bottom style="double"/>
    </border>
    <border>
      <left style="thin"/>
      <right/>
      <top style="thin"/>
      <bottom style="thin"/>
    </border>
    <border>
      <left/>
      <right/>
      <top style="hair"/>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thin"/>
    </border>
    <border>
      <left style="thin"/>
      <right/>
      <top/>
      <bottom/>
    </border>
    <border>
      <left/>
      <right style="thin"/>
      <top/>
      <bottom/>
    </border>
    <border>
      <left style="medium"/>
      <right/>
      <top style="medium"/>
      <bottom/>
    </border>
    <border>
      <left/>
      <right/>
      <top style="medium"/>
      <bottom/>
    </border>
    <border>
      <left/>
      <right style="medium"/>
      <top style="medium"/>
      <bottom/>
    </border>
    <border>
      <left/>
      <right/>
      <top style="medium"/>
      <bottom style="medium"/>
    </border>
    <border>
      <left/>
      <right style="double"/>
      <top/>
      <bottom/>
    </border>
    <border>
      <left/>
      <right style="double"/>
      <top style="double"/>
      <bottom style="double"/>
    </border>
    <border>
      <left/>
      <right style="thin"/>
      <top style="thin"/>
      <bottom style="thin"/>
    </border>
    <border>
      <left style="medium"/>
      <right/>
      <top/>
      <bottom style="thin"/>
    </border>
    <border>
      <left/>
      <right style="medium"/>
      <top/>
      <bottom style="thin"/>
    </border>
    <border>
      <left style="medium"/>
      <right/>
      <top style="medium"/>
      <bottom style="medium"/>
    </border>
    <border>
      <left/>
      <right style="medium"/>
      <top style="medium"/>
      <bottom style="medium"/>
    </border>
    <border>
      <left/>
      <right/>
      <top style="hair"/>
      <bottom/>
    </border>
    <border>
      <left style="double"/>
      <right/>
      <top style="double"/>
      <bottom style="double"/>
    </border>
    <border>
      <left/>
      <right/>
      <top style="double"/>
      <bottom style="double"/>
    </border>
    <border>
      <left style="thin"/>
      <right/>
      <top style="thin"/>
      <bottom style="medium"/>
    </border>
    <border>
      <left/>
      <right/>
      <top style="thin"/>
      <bottom style="medium"/>
    </border>
    <border>
      <left/>
      <right style="thin"/>
      <top style="thin"/>
      <bottom style="medium"/>
    </border>
    <border>
      <left/>
      <right style="medium"/>
      <top/>
      <bottom style="hair"/>
    </border>
    <border>
      <left/>
      <right style="medium"/>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495">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44" fontId="0" fillId="0" borderId="0" xfId="47" applyFont="1" applyAlignment="1">
      <alignment/>
    </xf>
    <xf numFmtId="44" fontId="3" fillId="0" borderId="0" xfId="47" applyFont="1" applyAlignment="1">
      <alignment/>
    </xf>
    <xf numFmtId="0" fontId="3" fillId="0" borderId="0" xfId="0" applyFont="1" applyAlignment="1">
      <alignment/>
    </xf>
    <xf numFmtId="0" fontId="5" fillId="0" borderId="0" xfId="0" applyFont="1" applyAlignment="1">
      <alignment/>
    </xf>
    <xf numFmtId="44" fontId="0" fillId="0" borderId="0" xfId="47" applyFont="1" applyFill="1" applyBorder="1" applyAlignment="1">
      <alignment/>
    </xf>
    <xf numFmtId="164" fontId="0" fillId="0" borderId="0" xfId="0" applyNumberFormat="1" applyAlignment="1">
      <alignment/>
    </xf>
    <xf numFmtId="164" fontId="0" fillId="0" borderId="0" xfId="47" applyNumberFormat="1" applyFont="1" applyAlignment="1">
      <alignment/>
    </xf>
    <xf numFmtId="164" fontId="5" fillId="0" borderId="0" xfId="47" applyNumberFormat="1" applyFont="1" applyAlignment="1">
      <alignment/>
    </xf>
    <xf numFmtId="165" fontId="0" fillId="0" borderId="0" xfId="47" applyNumberFormat="1" applyFont="1" applyAlignment="1">
      <alignment/>
    </xf>
    <xf numFmtId="165" fontId="0" fillId="0" borderId="13" xfId="47" applyNumberFormat="1" applyFont="1" applyBorder="1" applyAlignment="1">
      <alignment/>
    </xf>
    <xf numFmtId="164" fontId="0" fillId="0" borderId="0" xfId="0" applyNumberFormat="1" applyAlignment="1">
      <alignment horizontal="right"/>
    </xf>
    <xf numFmtId="165" fontId="0" fillId="0" borderId="0" xfId="47" applyNumberFormat="1" applyFont="1" applyBorder="1" applyAlignment="1">
      <alignment/>
    </xf>
    <xf numFmtId="165" fontId="3" fillId="0" borderId="0" xfId="47" applyNumberFormat="1" applyFont="1" applyBorder="1" applyAlignment="1">
      <alignment/>
    </xf>
    <xf numFmtId="165" fontId="0" fillId="0" borderId="0" xfId="0" applyNumberFormat="1" applyAlignment="1">
      <alignment/>
    </xf>
    <xf numFmtId="0" fontId="0" fillId="0" borderId="0" xfId="0" applyFont="1" applyAlignment="1">
      <alignment/>
    </xf>
    <xf numFmtId="44" fontId="3" fillId="0" borderId="0" xfId="47" applyFont="1" applyAlignment="1">
      <alignment horizontal="right"/>
    </xf>
    <xf numFmtId="44" fontId="0" fillId="0" borderId="0" xfId="47" applyFont="1" applyFill="1" applyAlignment="1">
      <alignment/>
    </xf>
    <xf numFmtId="164" fontId="0" fillId="0" borderId="0" xfId="47" applyNumberFormat="1" applyFont="1" applyBorder="1" applyAlignment="1">
      <alignment/>
    </xf>
    <xf numFmtId="0" fontId="0" fillId="0" borderId="0" xfId="0" applyAlignment="1">
      <alignment horizontal="left"/>
    </xf>
    <xf numFmtId="0" fontId="0" fillId="0" borderId="0" xfId="0" applyAlignment="1">
      <alignment/>
    </xf>
    <xf numFmtId="164" fontId="0" fillId="0" borderId="10" xfId="47" applyNumberFormat="1" applyFont="1" applyBorder="1" applyAlignment="1">
      <alignment/>
    </xf>
    <xf numFmtId="165" fontId="0" fillId="0" borderId="10" xfId="47" applyNumberFormat="1" applyFont="1" applyBorder="1" applyAlignment="1">
      <alignment/>
    </xf>
    <xf numFmtId="165" fontId="3" fillId="0" borderId="14" xfId="47" applyNumberFormat="1" applyFont="1" applyBorder="1" applyAlignment="1">
      <alignment/>
    </xf>
    <xf numFmtId="164" fontId="0" fillId="0" borderId="13" xfId="47" applyNumberFormat="1" applyFont="1" applyBorder="1" applyAlignment="1">
      <alignment/>
    </xf>
    <xf numFmtId="165" fontId="3" fillId="0" borderId="15" xfId="47" applyNumberFormat="1" applyFont="1" applyBorder="1" applyAlignment="1">
      <alignment/>
    </xf>
    <xf numFmtId="49" fontId="0" fillId="0" borderId="0" xfId="0" applyNumberFormat="1" applyAlignment="1">
      <alignment/>
    </xf>
    <xf numFmtId="0" fontId="0" fillId="0" borderId="0" xfId="0" applyFont="1" applyAlignment="1">
      <alignment/>
    </xf>
    <xf numFmtId="0" fontId="8" fillId="0" borderId="0" xfId="0" applyFont="1" applyAlignment="1">
      <alignment/>
    </xf>
    <xf numFmtId="0" fontId="8" fillId="0" borderId="0" xfId="0" applyFont="1" applyAlignment="1">
      <alignment/>
    </xf>
    <xf numFmtId="0" fontId="8"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16" xfId="0" applyBorder="1" applyAlignment="1">
      <alignment horizontal="center"/>
    </xf>
    <xf numFmtId="0" fontId="0" fillId="0" borderId="16" xfId="0" applyBorder="1" applyAlignment="1">
      <alignment/>
    </xf>
    <xf numFmtId="44" fontId="0" fillId="0" borderId="16" xfId="47" applyFont="1" applyBorder="1" applyAlignment="1">
      <alignment/>
    </xf>
    <xf numFmtId="164" fontId="0" fillId="0" borderId="16" xfId="47" applyNumberFormat="1" applyFont="1" applyBorder="1" applyAlignment="1">
      <alignment/>
    </xf>
    <xf numFmtId="0" fontId="0" fillId="0" borderId="17" xfId="0" applyBorder="1" applyAlignment="1">
      <alignment horizontal="center"/>
    </xf>
    <xf numFmtId="0" fontId="0" fillId="0" borderId="17" xfId="0" applyBorder="1" applyAlignment="1">
      <alignment/>
    </xf>
    <xf numFmtId="164" fontId="0" fillId="0" borderId="17" xfId="47" applyNumberFormat="1" applyFont="1" applyBorder="1" applyAlignment="1">
      <alignment/>
    </xf>
    <xf numFmtId="44" fontId="0" fillId="0" borderId="17" xfId="47" applyFont="1" applyBorder="1" applyAlignment="1">
      <alignment/>
    </xf>
    <xf numFmtId="0" fontId="0" fillId="0" borderId="17" xfId="0" applyFill="1" applyBorder="1" applyAlignment="1">
      <alignment/>
    </xf>
    <xf numFmtId="44" fontId="0" fillId="0" borderId="17" xfId="47" applyFont="1" applyFill="1" applyBorder="1" applyAlignment="1">
      <alignment/>
    </xf>
    <xf numFmtId="164" fontId="0" fillId="0" borderId="17" xfId="47" applyNumberFormat="1" applyFont="1" applyFill="1" applyBorder="1" applyAlignment="1">
      <alignment/>
    </xf>
    <xf numFmtId="42" fontId="0" fillId="0" borderId="0" xfId="47" applyNumberFormat="1" applyFont="1" applyAlignment="1">
      <alignment/>
    </xf>
    <xf numFmtId="42" fontId="0" fillId="0" borderId="0" xfId="0" applyNumberFormat="1" applyAlignment="1">
      <alignment/>
    </xf>
    <xf numFmtId="42" fontId="0" fillId="0" borderId="18" xfId="47" applyNumberFormat="1" applyFont="1" applyBorder="1" applyAlignment="1">
      <alignment/>
    </xf>
    <xf numFmtId="165" fontId="0" fillId="0" borderId="18" xfId="47" applyNumberFormat="1" applyFont="1" applyBorder="1" applyAlignment="1">
      <alignment/>
    </xf>
    <xf numFmtId="0" fontId="0" fillId="0" borderId="0" xfId="0" applyFont="1" applyAlignment="1">
      <alignment horizontal="right"/>
    </xf>
    <xf numFmtId="0" fontId="0" fillId="0" borderId="0" xfId="0" applyAlignment="1">
      <alignment vertical="center"/>
    </xf>
    <xf numFmtId="0" fontId="0" fillId="0" borderId="17" xfId="0" applyFont="1" applyFill="1" applyBorder="1" applyAlignment="1">
      <alignment/>
    </xf>
    <xf numFmtId="0" fontId="0" fillId="0" borderId="17" xfId="0"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0" xfId="0" applyFont="1" applyAlignment="1">
      <alignment/>
    </xf>
    <xf numFmtId="0" fontId="0" fillId="0" borderId="17" xfId="0" applyFont="1" applyBorder="1" applyAlignment="1">
      <alignment/>
    </xf>
    <xf numFmtId="0" fontId="0" fillId="0" borderId="19" xfId="0" applyBorder="1" applyAlignment="1">
      <alignment vertical="center"/>
    </xf>
    <xf numFmtId="0" fontId="3" fillId="0" borderId="19" xfId="0" applyFont="1" applyBorder="1" applyAlignment="1">
      <alignment vertical="center"/>
    </xf>
    <xf numFmtId="44" fontId="5" fillId="0" borderId="19" xfId="47" applyFont="1" applyBorder="1" applyAlignment="1">
      <alignment vertical="center"/>
    </xf>
    <xf numFmtId="0" fontId="5" fillId="0" borderId="19" xfId="0" applyFont="1" applyBorder="1" applyAlignment="1">
      <alignment vertical="center"/>
    </xf>
    <xf numFmtId="164" fontId="0" fillId="0" borderId="19" xfId="47" applyNumberFormat="1" applyFont="1" applyBorder="1" applyAlignment="1">
      <alignment vertical="center"/>
    </xf>
    <xf numFmtId="0" fontId="0" fillId="0" borderId="0" xfId="0" applyFont="1" applyAlignment="1">
      <alignment horizontal="right"/>
    </xf>
    <xf numFmtId="0" fontId="0" fillId="0" borderId="0" xfId="0" applyFont="1" applyAlignment="1">
      <alignment horizontal="left"/>
    </xf>
    <xf numFmtId="42" fontId="3" fillId="0" borderId="0" xfId="47" applyNumberFormat="1" applyFont="1" applyBorder="1" applyAlignment="1">
      <alignment/>
    </xf>
    <xf numFmtId="164" fontId="0" fillId="0" borderId="0" xfId="47" applyNumberFormat="1" applyFont="1" applyBorder="1" applyAlignment="1">
      <alignment/>
    </xf>
    <xf numFmtId="164" fontId="3" fillId="0" borderId="0" xfId="47" applyNumberFormat="1" applyFont="1" applyBorder="1" applyAlignment="1">
      <alignment/>
    </xf>
    <xf numFmtId="0" fontId="0" fillId="0" borderId="0" xfId="0" applyFont="1" applyBorder="1" applyAlignment="1">
      <alignment/>
    </xf>
    <xf numFmtId="164" fontId="3" fillId="0" borderId="0" xfId="47" applyNumberFormat="1" applyFont="1" applyBorder="1" applyAlignment="1">
      <alignment horizontal="left"/>
    </xf>
    <xf numFmtId="164" fontId="0" fillId="0" borderId="16" xfId="47" applyNumberFormat="1" applyFont="1" applyBorder="1" applyAlignment="1">
      <alignment/>
    </xf>
    <xf numFmtId="165" fontId="0" fillId="0" borderId="16" xfId="47" applyNumberFormat="1" applyFont="1" applyBorder="1" applyAlignment="1">
      <alignment/>
    </xf>
    <xf numFmtId="164" fontId="0" fillId="0" borderId="17" xfId="47" applyNumberFormat="1" applyFont="1" applyBorder="1" applyAlignment="1">
      <alignment/>
    </xf>
    <xf numFmtId="165" fontId="0" fillId="0" borderId="17" xfId="47" applyNumberFormat="1" applyFont="1" applyBorder="1" applyAlignment="1">
      <alignment/>
    </xf>
    <xf numFmtId="42" fontId="0" fillId="0" borderId="20" xfId="47" applyNumberFormat="1" applyFont="1" applyBorder="1" applyAlignment="1">
      <alignment/>
    </xf>
    <xf numFmtId="165" fontId="3" fillId="0" borderId="21" xfId="47" applyNumberFormat="1" applyFont="1" applyBorder="1" applyAlignment="1">
      <alignment/>
    </xf>
    <xf numFmtId="0" fontId="0" fillId="0" borderId="22" xfId="0" applyBorder="1" applyAlignment="1">
      <alignment vertical="center"/>
    </xf>
    <xf numFmtId="165" fontId="3" fillId="0" borderId="0" xfId="47" applyNumberFormat="1" applyFont="1" applyBorder="1" applyAlignment="1">
      <alignment horizontal="right"/>
    </xf>
    <xf numFmtId="165" fontId="0" fillId="0" borderId="0" xfId="47" applyNumberFormat="1" applyFont="1" applyBorder="1" applyAlignment="1">
      <alignment/>
    </xf>
    <xf numFmtId="165" fontId="0" fillId="0" borderId="0" xfId="47" applyNumberFormat="1" applyFont="1" applyAlignment="1">
      <alignment/>
    </xf>
    <xf numFmtId="165" fontId="0" fillId="0" borderId="0" xfId="47" applyNumberFormat="1" applyFont="1" applyAlignment="1" applyProtection="1">
      <alignment/>
      <protection/>
    </xf>
    <xf numFmtId="42" fontId="0" fillId="4" borderId="16" xfId="47" applyNumberFormat="1" applyFont="1" applyFill="1" applyBorder="1" applyAlignment="1" applyProtection="1">
      <alignment/>
      <protection locked="0"/>
    </xf>
    <xf numFmtId="42" fontId="0" fillId="4" borderId="17" xfId="47" applyNumberFormat="1" applyFont="1" applyFill="1" applyBorder="1" applyAlignment="1" applyProtection="1">
      <alignment/>
      <protection locked="0"/>
    </xf>
    <xf numFmtId="42" fontId="0" fillId="4" borderId="17" xfId="47" applyNumberFormat="1" applyFont="1" applyFill="1" applyBorder="1" applyAlignment="1" applyProtection="1">
      <alignment/>
      <protection locked="0"/>
    </xf>
    <xf numFmtId="42" fontId="0" fillId="4" borderId="23" xfId="47" applyNumberFormat="1" applyFont="1" applyFill="1" applyBorder="1" applyAlignment="1" applyProtection="1">
      <alignment/>
      <protection locked="0"/>
    </xf>
    <xf numFmtId="0" fontId="0" fillId="0" borderId="0" xfId="0" applyAlignment="1">
      <alignment horizontal="center" vertical="center"/>
    </xf>
    <xf numFmtId="0" fontId="0" fillId="0" borderId="0" xfId="0" applyAlignment="1">
      <alignment horizontal="center"/>
    </xf>
    <xf numFmtId="42" fontId="3" fillId="0" borderId="0" xfId="47" applyNumberFormat="1" applyFont="1" applyFill="1" applyBorder="1" applyAlignment="1">
      <alignment/>
    </xf>
    <xf numFmtId="0" fontId="0" fillId="0" borderId="0" xfId="0" applyFill="1" applyBorder="1" applyAlignment="1">
      <alignment horizontal="center"/>
    </xf>
    <xf numFmtId="0" fontId="0" fillId="0" borderId="0" xfId="0" applyFill="1" applyAlignment="1">
      <alignment horizontal="center"/>
    </xf>
    <xf numFmtId="0" fontId="0" fillId="0" borderId="0" xfId="0" applyFont="1" applyAlignment="1">
      <alignment horizontal="center"/>
    </xf>
    <xf numFmtId="0" fontId="3" fillId="0" borderId="0" xfId="0" applyFont="1" applyAlignment="1">
      <alignment horizontal="right"/>
    </xf>
    <xf numFmtId="0" fontId="10" fillId="0" borderId="17" xfId="0" applyFont="1" applyBorder="1" applyAlignment="1">
      <alignment/>
    </xf>
    <xf numFmtId="0" fontId="10" fillId="0" borderId="16" xfId="0" applyFont="1" applyBorder="1" applyAlignment="1">
      <alignment/>
    </xf>
    <xf numFmtId="0" fontId="0" fillId="0" borderId="17" xfId="0" applyFont="1" applyBorder="1" applyAlignment="1">
      <alignment horizontal="center"/>
    </xf>
    <xf numFmtId="49" fontId="3" fillId="0" borderId="0" xfId="47" applyNumberFormat="1" applyFont="1" applyFill="1" applyBorder="1" applyAlignment="1">
      <alignment horizontal="center"/>
    </xf>
    <xf numFmtId="0" fontId="3" fillId="0" borderId="19" xfId="0" applyFont="1" applyBorder="1" applyAlignment="1">
      <alignment horizontal="right" vertical="center"/>
    </xf>
    <xf numFmtId="165" fontId="3" fillId="0" borderId="21" xfId="47" applyNumberFormat="1" applyFont="1" applyBorder="1" applyAlignment="1">
      <alignment vertical="center"/>
    </xf>
    <xf numFmtId="44" fontId="3" fillId="6" borderId="20" xfId="47" applyFont="1" applyFill="1" applyBorder="1" applyAlignment="1" applyProtection="1">
      <alignment horizontal="center"/>
      <protection locked="0"/>
    </xf>
    <xf numFmtId="42" fontId="0" fillId="0" borderId="0" xfId="47" applyNumberFormat="1" applyFont="1" applyFill="1" applyBorder="1" applyAlignment="1" applyProtection="1">
      <alignment/>
      <protection/>
    </xf>
    <xf numFmtId="42" fontId="0" fillId="0" borderId="0" xfId="47" applyNumberFormat="1" applyFont="1" applyAlignment="1" applyProtection="1">
      <alignment/>
      <protection/>
    </xf>
    <xf numFmtId="165" fontId="0" fillId="0" borderId="0" xfId="47"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Border="1" applyAlignment="1">
      <alignment/>
    </xf>
    <xf numFmtId="167" fontId="0" fillId="0" borderId="0" xfId="0" applyNumberFormat="1" applyFont="1" applyAlignment="1">
      <alignment/>
    </xf>
    <xf numFmtId="0" fontId="9" fillId="0" borderId="0" xfId="0" applyFont="1" applyAlignment="1" quotePrefix="1">
      <alignment vertical="center"/>
    </xf>
    <xf numFmtId="42" fontId="0" fillId="0" borderId="0" xfId="47" applyNumberFormat="1" applyFont="1" applyFill="1" applyBorder="1" applyAlignment="1" applyProtection="1">
      <alignment/>
      <protection/>
    </xf>
    <xf numFmtId="42" fontId="3" fillId="0" borderId="0" xfId="47" applyNumberFormat="1" applyFont="1" applyFill="1" applyBorder="1" applyAlignment="1" applyProtection="1">
      <alignment vertical="center"/>
      <protection/>
    </xf>
    <xf numFmtId="49" fontId="3" fillId="0" borderId="0" xfId="47" applyNumberFormat="1" applyFont="1" applyFill="1" applyBorder="1" applyAlignment="1">
      <alignment horizontal="center" vertical="center"/>
    </xf>
    <xf numFmtId="42" fontId="3" fillId="0" borderId="0" xfId="47" applyNumberFormat="1" applyFont="1" applyFill="1" applyBorder="1" applyAlignment="1" applyProtection="1">
      <alignment/>
      <protection/>
    </xf>
    <xf numFmtId="0" fontId="3" fillId="0" borderId="0" xfId="0" applyFont="1" applyBorder="1" applyAlignment="1">
      <alignment/>
    </xf>
    <xf numFmtId="0" fontId="0" fillId="0" borderId="24" xfId="0" applyBorder="1" applyAlignment="1">
      <alignment/>
    </xf>
    <xf numFmtId="0" fontId="0" fillId="0" borderId="25" xfId="0" applyBorder="1" applyAlignment="1">
      <alignment/>
    </xf>
    <xf numFmtId="0" fontId="3" fillId="0" borderId="0" xfId="0" applyFont="1" applyBorder="1" applyAlignment="1">
      <alignment horizontal="right"/>
    </xf>
    <xf numFmtId="0" fontId="3" fillId="0" borderId="24" xfId="0" applyFont="1" applyBorder="1" applyAlignment="1">
      <alignment/>
    </xf>
    <xf numFmtId="0" fontId="0" fillId="0" borderId="0" xfId="0" applyFont="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164" fontId="0" fillId="0" borderId="0" xfId="47" applyNumberFormat="1" applyFont="1" applyFill="1" applyBorder="1" applyAlignment="1">
      <alignment/>
    </xf>
    <xf numFmtId="0" fontId="0" fillId="0" borderId="0" xfId="0" applyFont="1" applyFill="1" applyBorder="1" applyAlignment="1" applyProtection="1">
      <alignment/>
      <protection locked="0"/>
    </xf>
    <xf numFmtId="165" fontId="0" fillId="0" borderId="0" xfId="47" applyNumberFormat="1" applyFont="1" applyFill="1" applyBorder="1" applyAlignment="1">
      <alignment/>
    </xf>
    <xf numFmtId="42" fontId="0" fillId="0" borderId="0" xfId="47" applyNumberFormat="1" applyFont="1" applyFill="1" applyBorder="1" applyAlignment="1" applyProtection="1">
      <alignment/>
      <protection locked="0"/>
    </xf>
    <xf numFmtId="164" fontId="0" fillId="0" borderId="0" xfId="47" applyNumberFormat="1" applyFont="1" applyFill="1" applyBorder="1" applyAlignment="1">
      <alignment horizontal="center"/>
    </xf>
    <xf numFmtId="42" fontId="0" fillId="0" borderId="0" xfId="0" applyNumberFormat="1" applyFont="1" applyFill="1" applyBorder="1" applyAlignment="1" applyProtection="1">
      <alignment/>
      <protection locked="0"/>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167" fontId="0" fillId="6" borderId="29" xfId="0" applyNumberFormat="1" applyFont="1" applyFill="1" applyBorder="1" applyAlignment="1" applyProtection="1">
      <alignment horizontal="center" vertical="center"/>
      <protection locked="0"/>
    </xf>
    <xf numFmtId="167" fontId="0" fillId="6" borderId="29" xfId="0" applyNumberFormat="1" applyFont="1" applyFill="1" applyBorder="1" applyAlignment="1" applyProtection="1">
      <alignment horizontal="right" vertical="center"/>
      <protection locked="0"/>
    </xf>
    <xf numFmtId="0" fontId="12" fillId="0" borderId="13" xfId="0" applyFont="1" applyBorder="1" applyAlignment="1">
      <alignment/>
    </xf>
    <xf numFmtId="0" fontId="0" fillId="0" borderId="30" xfId="0" applyBorder="1" applyAlignment="1">
      <alignment/>
    </xf>
    <xf numFmtId="0" fontId="0" fillId="0" borderId="30" xfId="0" applyFont="1" applyFill="1" applyBorder="1" applyAlignment="1">
      <alignment/>
    </xf>
    <xf numFmtId="0" fontId="0" fillId="0" borderId="31" xfId="0" applyBorder="1" applyAlignment="1">
      <alignment/>
    </xf>
    <xf numFmtId="0" fontId="0" fillId="0" borderId="3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5" xfId="0" applyFill="1" applyBorder="1" applyAlignment="1">
      <alignment/>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0" fillId="0" borderId="33" xfId="0" applyBorder="1" applyAlignment="1">
      <alignment/>
    </xf>
    <xf numFmtId="164" fontId="0" fillId="0" borderId="33" xfId="47" applyNumberFormat="1" applyFont="1" applyBorder="1" applyAlignment="1">
      <alignment/>
    </xf>
    <xf numFmtId="165" fontId="0" fillId="0" borderId="33" xfId="47" applyNumberFormat="1" applyFont="1" applyBorder="1" applyAlignment="1">
      <alignment/>
    </xf>
    <xf numFmtId="0" fontId="0" fillId="0" borderId="34" xfId="0" applyBorder="1" applyAlignment="1">
      <alignment/>
    </xf>
    <xf numFmtId="0" fontId="0" fillId="0" borderId="32" xfId="0" applyBorder="1" applyAlignment="1">
      <alignment/>
    </xf>
    <xf numFmtId="0" fontId="0" fillId="0" borderId="0" xfId="0" applyFill="1" applyBorder="1" applyAlignment="1">
      <alignment/>
    </xf>
    <xf numFmtId="0" fontId="0" fillId="0" borderId="16" xfId="0" applyFont="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protection/>
    </xf>
    <xf numFmtId="0" fontId="0" fillId="0" borderId="17" xfId="0" applyBorder="1" applyAlignment="1" applyProtection="1">
      <alignment/>
      <protection/>
    </xf>
    <xf numFmtId="0" fontId="0" fillId="0" borderId="16" xfId="0" applyFont="1" applyBorder="1" applyAlignment="1" applyProtection="1">
      <alignment/>
      <protection/>
    </xf>
    <xf numFmtId="0" fontId="0" fillId="0" borderId="16" xfId="0" applyBorder="1" applyAlignment="1" applyProtection="1">
      <alignment/>
      <protection/>
    </xf>
    <xf numFmtId="164" fontId="0" fillId="0" borderId="16" xfId="47" applyNumberFormat="1" applyFont="1" applyBorder="1" applyAlignment="1" applyProtection="1">
      <alignment/>
      <protection/>
    </xf>
    <xf numFmtId="165" fontId="0" fillId="0" borderId="16" xfId="47" applyNumberFormat="1" applyFont="1" applyBorder="1" applyAlignment="1" applyProtection="1">
      <alignment/>
      <protection/>
    </xf>
    <xf numFmtId="167" fontId="8" fillId="0" borderId="0" xfId="0" applyNumberFormat="1" applyFont="1" applyFill="1" applyAlignment="1">
      <alignment horizontal="center"/>
    </xf>
    <xf numFmtId="167" fontId="3" fillId="0" borderId="20" xfId="47" applyNumberFormat="1" applyFont="1" applyBorder="1" applyAlignment="1" applyProtection="1">
      <alignment horizontal="center"/>
      <protection/>
    </xf>
    <xf numFmtId="0" fontId="2" fillId="0" borderId="0" xfId="0" applyFont="1" applyBorder="1" applyAlignment="1">
      <alignment/>
    </xf>
    <xf numFmtId="0" fontId="13" fillId="0" borderId="0" xfId="0" applyFont="1" applyBorder="1" applyAlignment="1">
      <alignment horizontal="right"/>
    </xf>
    <xf numFmtId="42" fontId="2" fillId="0" borderId="0" xfId="0" applyNumberFormat="1" applyFont="1" applyBorder="1" applyAlignment="1">
      <alignment/>
    </xf>
    <xf numFmtId="0" fontId="11" fillId="0" borderId="0" xfId="0" applyFont="1" applyBorder="1" applyAlignment="1" quotePrefix="1">
      <alignment/>
    </xf>
    <xf numFmtId="0" fontId="0" fillId="0" borderId="0" xfId="0" applyFont="1" applyBorder="1" applyAlignment="1">
      <alignment horizontal="right"/>
    </xf>
    <xf numFmtId="0" fontId="0" fillId="0" borderId="16" xfId="0" applyBorder="1" applyAlignment="1">
      <alignment horizontal="left"/>
    </xf>
    <xf numFmtId="0" fontId="3" fillId="0" borderId="0" xfId="0" applyFont="1" applyBorder="1" applyAlignment="1">
      <alignment horizontal="left"/>
    </xf>
    <xf numFmtId="0" fontId="0" fillId="0" borderId="13" xfId="0" applyFont="1" applyBorder="1" applyAlignment="1">
      <alignment/>
    </xf>
    <xf numFmtId="42" fontId="0" fillId="0" borderId="0" xfId="0" applyNumberFormat="1" applyFont="1" applyFill="1" applyBorder="1" applyAlignment="1" applyProtection="1">
      <alignment/>
      <protection/>
    </xf>
    <xf numFmtId="0" fontId="0" fillId="0" borderId="0" xfId="0" applyFont="1" applyBorder="1" applyAlignment="1">
      <alignment horizontal="center" vertical="center"/>
    </xf>
    <xf numFmtId="0" fontId="0" fillId="0" borderId="0" xfId="0" applyBorder="1" applyAlignment="1">
      <alignment/>
    </xf>
    <xf numFmtId="0" fontId="4" fillId="0" borderId="0" xfId="0" applyFont="1" applyFill="1" applyBorder="1" applyAlignment="1">
      <alignment horizontal="center" vertical="center"/>
    </xf>
    <xf numFmtId="0" fontId="0" fillId="0" borderId="0" xfId="0" applyFill="1" applyAlignment="1">
      <alignment/>
    </xf>
    <xf numFmtId="167" fontId="0" fillId="6" borderId="13" xfId="0" applyNumberFormat="1" applyFont="1" applyFill="1" applyBorder="1" applyAlignment="1" applyProtection="1">
      <alignment horizontal="center" vertical="center"/>
      <protection locked="0"/>
    </xf>
    <xf numFmtId="167" fontId="0" fillId="6" borderId="13" xfId="0" applyNumberFormat="1" applyFont="1" applyFill="1" applyBorder="1" applyAlignment="1" applyProtection="1">
      <alignment horizontal="right" vertical="center"/>
      <protection locked="0"/>
    </xf>
    <xf numFmtId="0" fontId="4" fillId="0" borderId="33" xfId="0" applyFont="1" applyFill="1" applyBorder="1" applyAlignment="1">
      <alignment horizontal="center" vertical="center"/>
    </xf>
    <xf numFmtId="0" fontId="0" fillId="0" borderId="33" xfId="0" applyFill="1" applyBorder="1" applyAlignment="1">
      <alignment/>
    </xf>
    <xf numFmtId="164" fontId="0" fillId="0" borderId="16" xfId="0" applyNumberFormat="1" applyBorder="1" applyAlignment="1">
      <alignment horizontal="right"/>
    </xf>
    <xf numFmtId="44" fontId="0" fillId="0" borderId="16" xfId="47" applyFont="1" applyFill="1" applyBorder="1" applyAlignment="1">
      <alignment/>
    </xf>
    <xf numFmtId="0" fontId="3" fillId="0" borderId="0" xfId="0" applyFont="1" applyAlignment="1">
      <alignment vertical="center"/>
    </xf>
    <xf numFmtId="0" fontId="3" fillId="0" borderId="35" xfId="0" applyFont="1" applyBorder="1" applyAlignment="1">
      <alignment vertical="center"/>
    </xf>
    <xf numFmtId="0" fontId="3" fillId="0" borderId="35" xfId="0" applyFont="1" applyFill="1" applyBorder="1" applyAlignment="1">
      <alignment vertical="center"/>
    </xf>
    <xf numFmtId="0" fontId="0" fillId="0" borderId="16" xfId="0" applyFont="1" applyBorder="1" applyAlignment="1">
      <alignment horizontal="right"/>
    </xf>
    <xf numFmtId="0" fontId="3" fillId="0" borderId="36" xfId="0" applyFont="1" applyBorder="1" applyAlignment="1">
      <alignment horizontal="right"/>
    </xf>
    <xf numFmtId="0" fontId="0" fillId="0" borderId="24" xfId="0" applyFont="1" applyBorder="1" applyAlignment="1">
      <alignment/>
    </xf>
    <xf numFmtId="0" fontId="0" fillId="0" borderId="0" xfId="0" applyBorder="1" applyAlignment="1">
      <alignment horizontal="left"/>
    </xf>
    <xf numFmtId="0" fontId="0" fillId="0" borderId="24" xfId="0" applyFont="1" applyBorder="1" applyAlignment="1">
      <alignment/>
    </xf>
    <xf numFmtId="0" fontId="0" fillId="0" borderId="27" xfId="0" applyBorder="1" applyAlignment="1">
      <alignment horizontal="left"/>
    </xf>
    <xf numFmtId="164" fontId="0" fillId="0" borderId="27" xfId="0" applyNumberFormat="1" applyBorder="1" applyAlignment="1">
      <alignment horizontal="right"/>
    </xf>
    <xf numFmtId="164" fontId="0" fillId="0" borderId="27" xfId="47" applyNumberFormat="1" applyFont="1" applyBorder="1" applyAlignment="1">
      <alignment/>
    </xf>
    <xf numFmtId="44" fontId="0" fillId="0" borderId="27" xfId="47" applyFont="1" applyFill="1" applyBorder="1" applyAlignment="1">
      <alignment/>
    </xf>
    <xf numFmtId="0" fontId="3" fillId="0" borderId="27" xfId="0" applyFont="1" applyBorder="1" applyAlignment="1">
      <alignment horizontal="right"/>
    </xf>
    <xf numFmtId="0" fontId="15" fillId="0" borderId="25" xfId="0" applyFont="1" applyBorder="1" applyAlignment="1">
      <alignment/>
    </xf>
    <xf numFmtId="164" fontId="0" fillId="0" borderId="0" xfId="0" applyNumberFormat="1" applyBorder="1" applyAlignment="1">
      <alignment horizontal="right"/>
    </xf>
    <xf numFmtId="0" fontId="2" fillId="0" borderId="0" xfId="0" applyFont="1" applyBorder="1" applyAlignment="1">
      <alignment horizontal="center" vertical="top"/>
    </xf>
    <xf numFmtId="0" fontId="0" fillId="0" borderId="27" xfId="0" applyFont="1" applyFill="1" applyBorder="1" applyAlignment="1">
      <alignment/>
    </xf>
    <xf numFmtId="0" fontId="0" fillId="0" borderId="27" xfId="0" applyFill="1" applyBorder="1" applyAlignment="1">
      <alignment/>
    </xf>
    <xf numFmtId="0" fontId="0" fillId="0" borderId="27" xfId="0" applyFill="1" applyBorder="1" applyAlignment="1">
      <alignment/>
    </xf>
    <xf numFmtId="0" fontId="16"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right"/>
    </xf>
    <xf numFmtId="0" fontId="0" fillId="0" borderId="0" xfId="0" applyBorder="1" applyAlignment="1" applyProtection="1">
      <alignment/>
      <protection/>
    </xf>
    <xf numFmtId="167" fontId="8" fillId="0" borderId="13" xfId="0" applyNumberFormat="1" applyFont="1" applyFill="1" applyBorder="1" applyAlignment="1" applyProtection="1">
      <alignment horizontal="center" vertical="center"/>
      <protection/>
    </xf>
    <xf numFmtId="167" fontId="8" fillId="0" borderId="13" xfId="0" applyNumberFormat="1" applyFont="1" applyFill="1" applyBorder="1" applyAlignment="1" applyProtection="1">
      <alignment horizontal="right" vertical="center"/>
      <protection/>
    </xf>
    <xf numFmtId="42" fontId="0" fillId="0" borderId="27" xfId="0" applyNumberFormat="1" applyFont="1" applyFill="1" applyBorder="1" applyAlignment="1" applyProtection="1">
      <alignment/>
      <protection/>
    </xf>
    <xf numFmtId="0" fontId="0" fillId="0" borderId="27" xfId="0" applyBorder="1" applyAlignment="1" applyProtection="1">
      <alignment/>
      <protection/>
    </xf>
    <xf numFmtId="42" fontId="3" fillId="0" borderId="27" xfId="0" applyNumberFormat="1" applyFont="1" applyFill="1" applyBorder="1" applyAlignment="1" applyProtection="1">
      <alignment/>
      <protection/>
    </xf>
    <xf numFmtId="42" fontId="3" fillId="0" borderId="28" xfId="0" applyNumberFormat="1" applyFont="1" applyFill="1" applyBorder="1" applyAlignment="1" applyProtection="1">
      <alignment/>
      <protection/>
    </xf>
    <xf numFmtId="167" fontId="0" fillId="0" borderId="0" xfId="0" applyNumberFormat="1" applyFont="1" applyFill="1" applyBorder="1" applyAlignment="1" applyProtection="1">
      <alignment horizontal="center" vertical="center"/>
      <protection/>
    </xf>
    <xf numFmtId="16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16" fillId="0" borderId="0" xfId="0" applyFont="1" applyAlignment="1">
      <alignment horizontal="right"/>
    </xf>
    <xf numFmtId="0" fontId="16" fillId="0" borderId="16" xfId="0" applyFont="1" applyBorder="1" applyAlignment="1">
      <alignment horizontal="right"/>
    </xf>
    <xf numFmtId="0" fontId="4" fillId="0" borderId="16" xfId="0" applyFont="1" applyBorder="1" applyAlignment="1">
      <alignment/>
    </xf>
    <xf numFmtId="0" fontId="0" fillId="0" borderId="0" xfId="0" applyFont="1" applyBorder="1" applyAlignment="1">
      <alignment horizontal="left"/>
    </xf>
    <xf numFmtId="0" fontId="0" fillId="0" borderId="13" xfId="0" applyFont="1" applyFill="1" applyBorder="1" applyAlignment="1" applyProtection="1">
      <alignment vertical="center"/>
      <protection/>
    </xf>
    <xf numFmtId="0" fontId="7" fillId="0" borderId="13" xfId="0" applyFont="1" applyBorder="1" applyAlignment="1">
      <alignment/>
    </xf>
    <xf numFmtId="0" fontId="15" fillId="0" borderId="24" xfId="0" applyFont="1" applyBorder="1" applyAlignment="1">
      <alignment/>
    </xf>
    <xf numFmtId="0" fontId="8" fillId="0" borderId="0" xfId="0" applyFont="1" applyBorder="1" applyAlignment="1">
      <alignment/>
    </xf>
    <xf numFmtId="0" fontId="8" fillId="0" borderId="27" xfId="0" applyFont="1" applyBorder="1" applyAlignment="1">
      <alignment/>
    </xf>
    <xf numFmtId="165" fontId="3" fillId="0" borderId="37" xfId="47" applyNumberFormat="1" applyFont="1" applyBorder="1" applyAlignment="1">
      <alignment vertical="center"/>
    </xf>
    <xf numFmtId="0" fontId="0" fillId="0" borderId="0" xfId="0" applyBorder="1" applyAlignment="1">
      <alignment vertical="center"/>
    </xf>
    <xf numFmtId="0" fontId="3" fillId="0" borderId="0" xfId="0" applyFont="1" applyBorder="1" applyAlignment="1">
      <alignment horizontal="right" vertical="center"/>
    </xf>
    <xf numFmtId="0" fontId="3" fillId="0" borderId="38" xfId="0" applyFont="1" applyBorder="1" applyAlignment="1">
      <alignment horizontal="right" vertical="center"/>
    </xf>
    <xf numFmtId="42" fontId="3" fillId="0" borderId="21" xfId="47" applyNumberFormat="1" applyFont="1" applyBorder="1" applyAlignment="1">
      <alignment vertical="center"/>
    </xf>
    <xf numFmtId="42" fontId="0" fillId="0" borderId="0" xfId="0" applyNumberFormat="1" applyAlignment="1">
      <alignment vertical="center"/>
    </xf>
    <xf numFmtId="42" fontId="3" fillId="0" borderId="0" xfId="47" applyNumberFormat="1" applyFont="1" applyFill="1" applyBorder="1" applyAlignment="1">
      <alignment vertical="center"/>
    </xf>
    <xf numFmtId="0" fontId="3" fillId="0" borderId="19" xfId="0" applyFont="1" applyBorder="1" applyAlignment="1">
      <alignment horizontal="center" vertical="center"/>
    </xf>
    <xf numFmtId="0" fontId="0" fillId="0" borderId="0" xfId="0" applyFont="1" applyBorder="1" applyAlignment="1" quotePrefix="1">
      <alignment horizontal="center" vertical="center"/>
    </xf>
    <xf numFmtId="0" fontId="0" fillId="0" borderId="24" xfId="0" applyFont="1" applyFill="1" applyBorder="1" applyAlignment="1">
      <alignment/>
    </xf>
    <xf numFmtId="0" fontId="0" fillId="0" borderId="0" xfId="0" applyFill="1" applyBorder="1" applyAlignment="1" applyProtection="1">
      <alignment/>
      <protection/>
    </xf>
    <xf numFmtId="42" fontId="0" fillId="0" borderId="25" xfId="0" applyNumberFormat="1" applyFont="1" applyFill="1" applyBorder="1" applyAlignment="1" applyProtection="1">
      <alignment/>
      <protection/>
    </xf>
    <xf numFmtId="0" fontId="9" fillId="0" borderId="0" xfId="0" applyFont="1" applyBorder="1" applyAlignment="1">
      <alignment horizontal="right"/>
    </xf>
    <xf numFmtId="0" fontId="3" fillId="0" borderId="0" xfId="0" applyFont="1" applyFill="1" applyBorder="1" applyAlignment="1">
      <alignment horizontal="center" vertical="center"/>
    </xf>
    <xf numFmtId="0" fontId="0" fillId="0" borderId="0" xfId="0" applyFill="1" applyBorder="1" applyAlignment="1">
      <alignment horizontal="left"/>
    </xf>
    <xf numFmtId="164" fontId="0" fillId="0" borderId="0" xfId="0" applyNumberFormat="1" applyFill="1" applyBorder="1" applyAlignment="1">
      <alignment horizontal="right"/>
    </xf>
    <xf numFmtId="164" fontId="0" fillId="0" borderId="0" xfId="47" applyNumberFormat="1" applyFont="1" applyFill="1" applyBorder="1" applyAlignment="1">
      <alignment/>
    </xf>
    <xf numFmtId="42" fontId="3" fillId="0" borderId="16" xfId="47" applyNumberFormat="1" applyFont="1" applyBorder="1" applyAlignment="1">
      <alignment/>
    </xf>
    <xf numFmtId="43" fontId="0" fillId="0" borderId="0" xfId="0" applyNumberFormat="1" applyAlignment="1">
      <alignment/>
    </xf>
    <xf numFmtId="43" fontId="0" fillId="0" borderId="0" xfId="0" applyNumberFormat="1" applyAlignment="1">
      <alignment/>
    </xf>
    <xf numFmtId="0" fontId="19" fillId="0" borderId="16" xfId="0" applyFont="1" applyBorder="1" applyAlignment="1">
      <alignment/>
    </xf>
    <xf numFmtId="167" fontId="0" fillId="0" borderId="0" xfId="0" applyNumberFormat="1" applyFont="1" applyFill="1" applyAlignment="1">
      <alignment horizontal="center"/>
    </xf>
    <xf numFmtId="0" fontId="0" fillId="0" borderId="0" xfId="0" applyFont="1" applyAlignment="1">
      <alignment/>
    </xf>
    <xf numFmtId="42" fontId="0" fillId="4" borderId="17" xfId="47" applyNumberFormat="1" applyFont="1" applyFill="1" applyBorder="1" applyAlignment="1" applyProtection="1">
      <alignment/>
      <protection locked="0"/>
    </xf>
    <xf numFmtId="164" fontId="8" fillId="0" borderId="0" xfId="47" applyNumberFormat="1" applyFont="1" applyAlignment="1">
      <alignment/>
    </xf>
    <xf numFmtId="167" fontId="8" fillId="0" borderId="0" xfId="0" applyNumberFormat="1" applyFont="1" applyFill="1" applyAlignment="1">
      <alignment horizontal="left"/>
    </xf>
    <xf numFmtId="0" fontId="0" fillId="0" borderId="17" xfId="0" applyFont="1" applyBorder="1" applyAlignment="1" applyProtection="1">
      <alignment/>
      <protection/>
    </xf>
    <xf numFmtId="0" fontId="0" fillId="0" borderId="17" xfId="0" applyFont="1" applyFill="1" applyBorder="1" applyAlignment="1" applyProtection="1">
      <alignment/>
      <protection/>
    </xf>
    <xf numFmtId="164" fontId="8" fillId="0" borderId="0" xfId="0" applyNumberFormat="1" applyFont="1" applyAlignment="1">
      <alignment/>
    </xf>
    <xf numFmtId="164" fontId="8" fillId="0" borderId="16" xfId="47" applyNumberFormat="1" applyFont="1" applyBorder="1" applyAlignment="1">
      <alignment/>
    </xf>
    <xf numFmtId="164" fontId="8" fillId="0" borderId="17" xfId="47" applyNumberFormat="1" applyFont="1" applyBorder="1" applyAlignment="1">
      <alignment/>
    </xf>
    <xf numFmtId="164" fontId="8" fillId="0" borderId="17" xfId="47" applyNumberFormat="1" applyFont="1" applyFill="1" applyBorder="1" applyAlignment="1">
      <alignment/>
    </xf>
    <xf numFmtId="164" fontId="8" fillId="0" borderId="19" xfId="47" applyNumberFormat="1" applyFont="1" applyBorder="1" applyAlignment="1">
      <alignment vertical="center"/>
    </xf>
    <xf numFmtId="164" fontId="21" fillId="0" borderId="0" xfId="47" applyNumberFormat="1" applyFont="1" applyAlignment="1">
      <alignment/>
    </xf>
    <xf numFmtId="164" fontId="8" fillId="0" borderId="0" xfId="47" applyNumberFormat="1" applyFont="1" applyBorder="1" applyAlignment="1">
      <alignment/>
    </xf>
    <xf numFmtId="0" fontId="8" fillId="0" borderId="10" xfId="0" applyFont="1" applyBorder="1" applyAlignment="1">
      <alignment/>
    </xf>
    <xf numFmtId="0" fontId="8" fillId="0" borderId="13" xfId="0" applyFont="1" applyBorder="1" applyAlignment="1">
      <alignment/>
    </xf>
    <xf numFmtId="164" fontId="8" fillId="0" borderId="0" xfId="47" applyNumberFormat="1" applyFont="1" applyFill="1" applyBorder="1" applyAlignment="1">
      <alignment/>
    </xf>
    <xf numFmtId="0" fontId="8" fillId="0" borderId="0" xfId="0" applyFont="1" applyFill="1" applyBorder="1" applyAlignment="1">
      <alignment horizontal="center"/>
    </xf>
    <xf numFmtId="0" fontId="7" fillId="0" borderId="0" xfId="0" applyFont="1" applyFill="1" applyAlignment="1">
      <alignment/>
    </xf>
    <xf numFmtId="0" fontId="7" fillId="0" borderId="0" xfId="0" applyFont="1" applyAlignment="1">
      <alignment/>
    </xf>
    <xf numFmtId="0" fontId="7" fillId="0" borderId="0" xfId="0" applyFont="1" applyFill="1" applyBorder="1" applyAlignment="1">
      <alignment/>
    </xf>
    <xf numFmtId="44" fontId="4" fillId="0" borderId="0" xfId="47" applyFont="1" applyAlignment="1">
      <alignment horizontal="right"/>
    </xf>
    <xf numFmtId="0" fontId="4" fillId="0" borderId="0" xfId="0" applyFont="1" applyAlignment="1">
      <alignment/>
    </xf>
    <xf numFmtId="0" fontId="23" fillId="0" borderId="0" xfId="0" applyFont="1" applyBorder="1" applyAlignment="1">
      <alignment/>
    </xf>
    <xf numFmtId="0" fontId="7" fillId="0" borderId="16" xfId="0" applyFont="1" applyBorder="1" applyAlignment="1">
      <alignment/>
    </xf>
    <xf numFmtId="0" fontId="7" fillId="0" borderId="0" xfId="0" applyFont="1" applyFill="1" applyBorder="1" applyAlignment="1">
      <alignment horizontal="center"/>
    </xf>
    <xf numFmtId="42" fontId="7" fillId="0" borderId="0" xfId="0" applyNumberFormat="1" applyFont="1" applyFill="1" applyBorder="1" applyAlignment="1">
      <alignment horizontal="center"/>
    </xf>
    <xf numFmtId="42" fontId="7" fillId="0" borderId="0" xfId="0" applyNumberFormat="1" applyFont="1" applyAlignment="1">
      <alignment/>
    </xf>
    <xf numFmtId="0" fontId="7" fillId="0" borderId="0" xfId="0" applyFont="1" applyFill="1" applyBorder="1" applyAlignment="1">
      <alignment/>
    </xf>
    <xf numFmtId="164" fontId="8" fillId="0" borderId="0" xfId="47" applyNumberFormat="1" applyFont="1" applyFill="1" applyAlignment="1">
      <alignment/>
    </xf>
    <xf numFmtId="164" fontId="0" fillId="0" borderId="0" xfId="47" applyNumberFormat="1" applyFont="1" applyFill="1" applyAlignment="1">
      <alignment/>
    </xf>
    <xf numFmtId="0" fontId="0" fillId="0" borderId="0" xfId="47" applyNumberFormat="1" applyFont="1" applyFill="1" applyAlignment="1">
      <alignment/>
    </xf>
    <xf numFmtId="0" fontId="4" fillId="0" borderId="0" xfId="0" applyFont="1" applyAlignment="1">
      <alignment vertical="center"/>
    </xf>
    <xf numFmtId="0" fontId="4" fillId="0" borderId="0" xfId="0" applyFont="1" applyFill="1" applyBorder="1" applyAlignment="1" applyProtection="1">
      <alignment vertical="center"/>
      <protection/>
    </xf>
    <xf numFmtId="0" fontId="4" fillId="0" borderId="0" xfId="0" applyFont="1" applyFill="1" applyBorder="1" applyAlignment="1" applyProtection="1">
      <alignment/>
      <protection/>
    </xf>
    <xf numFmtId="0" fontId="4" fillId="6" borderId="18" xfId="0" applyFont="1" applyFill="1" applyBorder="1" applyAlignment="1" applyProtection="1">
      <alignment horizontal="center"/>
      <protection locked="0"/>
    </xf>
    <xf numFmtId="44" fontId="4" fillId="0" borderId="0" xfId="47" applyFont="1" applyAlignment="1">
      <alignment/>
    </xf>
    <xf numFmtId="167" fontId="3" fillId="6" borderId="13" xfId="0" applyNumberFormat="1" applyFont="1" applyFill="1" applyBorder="1" applyAlignment="1" applyProtection="1">
      <alignment horizontal="center"/>
      <protection locked="0"/>
    </xf>
    <xf numFmtId="0" fontId="6" fillId="0" borderId="0" xfId="0" applyFont="1" applyFill="1" applyBorder="1" applyAlignment="1">
      <alignment horizontal="center"/>
    </xf>
    <xf numFmtId="0" fontId="8" fillId="0" borderId="0" xfId="0" applyFont="1" applyFill="1" applyAlignment="1">
      <alignment/>
    </xf>
    <xf numFmtId="167" fontId="8" fillId="0" borderId="0" xfId="0" applyNumberFormat="1" applyFont="1" applyAlignment="1">
      <alignment horizontal="center"/>
    </xf>
    <xf numFmtId="0" fontId="8" fillId="0" borderId="0" xfId="0" applyFont="1" applyAlignment="1">
      <alignment horizontal="center"/>
    </xf>
    <xf numFmtId="0" fontId="0" fillId="0" borderId="25" xfId="0" applyBorder="1" applyAlignment="1">
      <alignment vertical="center"/>
    </xf>
    <xf numFmtId="0" fontId="0" fillId="0" borderId="39" xfId="0" applyBorder="1" applyAlignment="1">
      <alignment/>
    </xf>
    <xf numFmtId="0" fontId="0" fillId="0" borderId="40" xfId="0" applyBorder="1" applyAlignment="1">
      <alignment/>
    </xf>
    <xf numFmtId="0" fontId="0" fillId="0" borderId="25" xfId="0" applyFont="1" applyBorder="1" applyAlignment="1">
      <alignment/>
    </xf>
    <xf numFmtId="0" fontId="0" fillId="0" borderId="24" xfId="0" applyBorder="1" applyAlignment="1">
      <alignment vertical="center"/>
    </xf>
    <xf numFmtId="0" fontId="0" fillId="0" borderId="27" xfId="0" applyFont="1" applyBorder="1" applyAlignment="1">
      <alignment/>
    </xf>
    <xf numFmtId="0" fontId="18" fillId="0" borderId="27" xfId="0" applyFont="1" applyBorder="1" applyAlignment="1">
      <alignment horizontal="right"/>
    </xf>
    <xf numFmtId="44" fontId="3" fillId="0" borderId="0" xfId="47" applyFont="1" applyBorder="1" applyAlignment="1">
      <alignment horizontal="right"/>
    </xf>
    <xf numFmtId="0" fontId="0" fillId="0" borderId="24" xfId="0" applyBorder="1" applyAlignment="1">
      <alignment/>
    </xf>
    <xf numFmtId="0" fontId="0" fillId="0" borderId="25" xfId="0" applyBorder="1" applyAlignment="1">
      <alignment/>
    </xf>
    <xf numFmtId="42" fontId="60" fillId="0" borderId="0" xfId="0" applyNumberFormat="1" applyFont="1" applyBorder="1" applyAlignment="1">
      <alignment/>
    </xf>
    <xf numFmtId="0" fontId="0" fillId="0" borderId="16" xfId="0" applyBorder="1" applyAlignment="1">
      <alignment horizontal="center"/>
    </xf>
    <xf numFmtId="0" fontId="0" fillId="0" borderId="17" xfId="0" applyBorder="1" applyAlignment="1">
      <alignment horizontal="center"/>
    </xf>
    <xf numFmtId="42" fontId="0" fillId="4" borderId="16" xfId="0" applyNumberFormat="1" applyFill="1" applyBorder="1" applyAlignment="1" applyProtection="1">
      <alignment/>
      <protection locked="0"/>
    </xf>
    <xf numFmtId="42" fontId="0" fillId="4" borderId="17" xfId="0" applyNumberFormat="1" applyFill="1" applyBorder="1" applyAlignment="1" applyProtection="1">
      <alignment/>
      <protection locked="0"/>
    </xf>
    <xf numFmtId="0" fontId="4" fillId="0" borderId="0" xfId="0" applyFont="1" applyAlignment="1">
      <alignment horizontal="center"/>
    </xf>
    <xf numFmtId="0" fontId="0" fillId="0" borderId="0" xfId="0" applyAlignment="1">
      <alignment horizontal="center"/>
    </xf>
    <xf numFmtId="0" fontId="4" fillId="33" borderId="41"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42" xfId="0"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44" fontId="3" fillId="6" borderId="41" xfId="47" applyFont="1" applyFill="1" applyBorder="1" applyAlignment="1" applyProtection="1">
      <alignment horizontal="center"/>
      <protection locked="0"/>
    </xf>
    <xf numFmtId="44" fontId="3" fillId="6" borderId="35" xfId="47" applyFont="1" applyFill="1" applyBorder="1" applyAlignment="1" applyProtection="1">
      <alignment horizontal="center"/>
      <protection locked="0"/>
    </xf>
    <xf numFmtId="0" fontId="0" fillId="6" borderId="35" xfId="0" applyFill="1" applyBorder="1" applyAlignment="1" applyProtection="1">
      <alignment horizontal="center"/>
      <protection locked="0"/>
    </xf>
    <xf numFmtId="0" fontId="0" fillId="6" borderId="42" xfId="0" applyFill="1" applyBorder="1" applyAlignment="1" applyProtection="1">
      <alignment horizontal="center"/>
      <protection locked="0"/>
    </xf>
    <xf numFmtId="0" fontId="0" fillId="0" borderId="17" xfId="0" applyFont="1" applyFill="1" applyBorder="1" applyAlignment="1" applyProtection="1">
      <alignment/>
      <protection locked="0"/>
    </xf>
    <xf numFmtId="0" fontId="0" fillId="0" borderId="17" xfId="0" applyBorder="1" applyAlignment="1" applyProtection="1">
      <alignment/>
      <protection locked="0"/>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44" fontId="4" fillId="33" borderId="22" xfId="47" applyFont="1" applyFill="1" applyBorder="1" applyAlignment="1">
      <alignment horizontal="center"/>
    </xf>
    <xf numFmtId="0" fontId="0" fillId="33" borderId="19" xfId="0" applyFill="1" applyBorder="1" applyAlignment="1">
      <alignment horizontal="center"/>
    </xf>
    <xf numFmtId="0" fontId="0" fillId="33" borderId="38" xfId="0" applyFill="1" applyBorder="1" applyAlignment="1">
      <alignment horizontal="center"/>
    </xf>
    <xf numFmtId="0" fontId="6" fillId="33" borderId="22" xfId="0" applyFont="1" applyFill="1" applyBorder="1" applyAlignment="1">
      <alignment horizontal="center"/>
    </xf>
    <xf numFmtId="0" fontId="0" fillId="0" borderId="0" xfId="0" applyFont="1" applyFill="1" applyBorder="1" applyAlignment="1">
      <alignment horizontal="right" vertical="center"/>
    </xf>
    <xf numFmtId="0" fontId="0" fillId="0" borderId="25" xfId="0" applyBorder="1" applyAlignment="1">
      <alignment horizontal="right" vertical="center"/>
    </xf>
    <xf numFmtId="0" fontId="0" fillId="6" borderId="26" xfId="0" applyFont="1" applyFill="1" applyBorder="1" applyAlignment="1" applyProtection="1">
      <alignment horizontal="center" vertical="center"/>
      <protection locked="0"/>
    </xf>
    <xf numFmtId="0" fontId="0" fillId="6" borderId="28" xfId="0" applyFont="1" applyFill="1" applyBorder="1" applyAlignment="1" applyProtection="1">
      <alignment horizontal="center" vertical="center"/>
      <protection locked="0"/>
    </xf>
    <xf numFmtId="0" fontId="0" fillId="6" borderId="29" xfId="0" applyFont="1"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0" fillId="0" borderId="17" xfId="0" applyFont="1" applyBorder="1" applyAlignment="1" applyProtection="1">
      <alignment/>
      <protection locked="0"/>
    </xf>
    <xf numFmtId="0" fontId="0" fillId="0" borderId="17" xfId="0" applyBorder="1" applyAlignment="1">
      <alignment/>
    </xf>
    <xf numFmtId="166" fontId="0" fillId="6" borderId="13" xfId="47" applyNumberFormat="1" applyFont="1" applyFill="1" applyBorder="1" applyAlignment="1" applyProtection="1">
      <alignment horizontal="center"/>
      <protection locked="0"/>
    </xf>
    <xf numFmtId="166" fontId="0" fillId="6" borderId="15" xfId="0" applyNumberFormat="1" applyFill="1" applyBorder="1" applyAlignment="1" applyProtection="1">
      <alignment horizontal="center"/>
      <protection locked="0"/>
    </xf>
    <xf numFmtId="0" fontId="4" fillId="33" borderId="22" xfId="0" applyFont="1" applyFill="1" applyBorder="1" applyAlignment="1">
      <alignment horizontal="center"/>
    </xf>
    <xf numFmtId="0" fontId="4" fillId="33" borderId="19" xfId="0" applyFont="1" applyFill="1" applyBorder="1" applyAlignment="1">
      <alignment horizontal="center"/>
    </xf>
    <xf numFmtId="0" fontId="0" fillId="33" borderId="19" xfId="0" applyFill="1" applyBorder="1" applyAlignment="1">
      <alignment/>
    </xf>
    <xf numFmtId="0" fontId="0" fillId="33" borderId="38" xfId="0" applyFill="1" applyBorder="1" applyAlignment="1">
      <alignment/>
    </xf>
    <xf numFmtId="42" fontId="0" fillId="0" borderId="41" xfId="0" applyNumberFormat="1" applyBorder="1" applyAlignment="1">
      <alignment/>
    </xf>
    <xf numFmtId="42" fontId="0" fillId="0" borderId="35" xfId="0" applyNumberFormat="1" applyBorder="1" applyAlignment="1">
      <alignment/>
    </xf>
    <xf numFmtId="42" fontId="0" fillId="0" borderId="42" xfId="0" applyNumberFormat="1" applyBorder="1" applyAlignment="1">
      <alignment/>
    </xf>
    <xf numFmtId="0" fontId="0" fillId="6" borderId="13" xfId="0" applyFont="1" applyFill="1" applyBorder="1" applyAlignment="1" applyProtection="1">
      <alignment horizontal="center"/>
      <protection locked="0"/>
    </xf>
    <xf numFmtId="0" fontId="0" fillId="6" borderId="13" xfId="0" applyFill="1" applyBorder="1" applyAlignment="1" applyProtection="1">
      <alignment horizontal="center"/>
      <protection locked="0"/>
    </xf>
    <xf numFmtId="0" fontId="3" fillId="0" borderId="0" xfId="47" applyNumberFormat="1" applyFont="1" applyAlignment="1">
      <alignment horizontal="center"/>
    </xf>
    <xf numFmtId="0" fontId="3" fillId="0" borderId="43" xfId="47" applyNumberFormat="1" applyFont="1" applyBorder="1" applyAlignment="1">
      <alignment horizontal="center" vertical="center"/>
    </xf>
    <xf numFmtId="42" fontId="0" fillId="4" borderId="43" xfId="0" applyNumberFormat="1" applyFill="1" applyBorder="1" applyAlignment="1" applyProtection="1">
      <alignment/>
      <protection locked="0"/>
    </xf>
    <xf numFmtId="0" fontId="3" fillId="0" borderId="30" xfId="0" applyFont="1" applyBorder="1" applyAlignment="1">
      <alignment horizontal="center" vertical="center"/>
    </xf>
    <xf numFmtId="0" fontId="0" fillId="0" borderId="0" xfId="0" applyFont="1" applyAlignment="1">
      <alignment horizontal="center"/>
    </xf>
    <xf numFmtId="0" fontId="0" fillId="0" borderId="16" xfId="0" applyFont="1" applyBorder="1" applyAlignment="1" applyProtection="1">
      <alignment horizontal="left"/>
      <protection locked="0"/>
    </xf>
    <xf numFmtId="0" fontId="3" fillId="0" borderId="0" xfId="0" applyFont="1" applyBorder="1" applyAlignment="1">
      <alignment/>
    </xf>
    <xf numFmtId="0" fontId="0" fillId="0" borderId="0" xfId="0" applyBorder="1" applyAlignment="1">
      <alignment/>
    </xf>
    <xf numFmtId="0" fontId="0" fillId="0" borderId="16" xfId="0" applyBorder="1" applyAlignment="1" applyProtection="1">
      <alignment/>
      <protection/>
    </xf>
    <xf numFmtId="0" fontId="0" fillId="0" borderId="17" xfId="0" applyBorder="1" applyAlignment="1" applyProtection="1">
      <alignment/>
      <protection/>
    </xf>
    <xf numFmtId="0" fontId="0" fillId="0" borderId="17" xfId="0" applyFont="1" applyBorder="1" applyAlignment="1" applyProtection="1">
      <alignment horizontal="left"/>
      <protection locked="0"/>
    </xf>
    <xf numFmtId="0" fontId="9"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42" fontId="2" fillId="0" borderId="16" xfId="0" applyNumberFormat="1" applyFont="1" applyFill="1" applyBorder="1" applyAlignment="1" applyProtection="1">
      <alignment/>
      <protection/>
    </xf>
    <xf numFmtId="42" fontId="13" fillId="0" borderId="41" xfId="0" applyNumberFormat="1" applyFont="1" applyBorder="1" applyAlignment="1">
      <alignment/>
    </xf>
    <xf numFmtId="42" fontId="13" fillId="0" borderId="35" xfId="0" applyNumberFormat="1" applyFont="1" applyBorder="1" applyAlignment="1">
      <alignment/>
    </xf>
    <xf numFmtId="42" fontId="13" fillId="0" borderId="42" xfId="0" applyNumberFormat="1" applyFont="1" applyBorder="1" applyAlignment="1">
      <alignment/>
    </xf>
    <xf numFmtId="42" fontId="2" fillId="4" borderId="16" xfId="0" applyNumberFormat="1" applyFont="1" applyFill="1" applyBorder="1" applyAlignment="1" applyProtection="1">
      <alignment/>
      <protection locked="0"/>
    </xf>
    <xf numFmtId="42" fontId="2" fillId="0" borderId="16" xfId="0" applyNumberFormat="1" applyFont="1" applyBorder="1" applyAlignment="1" applyProtection="1">
      <alignment/>
      <protection locked="0"/>
    </xf>
    <xf numFmtId="42" fontId="2" fillId="4" borderId="43" xfId="0" applyNumberFormat="1" applyFont="1" applyFill="1" applyBorder="1" applyAlignment="1" applyProtection="1">
      <alignment/>
      <protection locked="0"/>
    </xf>
    <xf numFmtId="42" fontId="2" fillId="0" borderId="43" xfId="0" applyNumberFormat="1" applyFont="1" applyBorder="1" applyAlignment="1" applyProtection="1">
      <alignment/>
      <protection locked="0"/>
    </xf>
    <xf numFmtId="0" fontId="3" fillId="0" borderId="24" xfId="0" applyFont="1" applyBorder="1" applyAlignment="1">
      <alignment horizontal="center"/>
    </xf>
    <xf numFmtId="0" fontId="0" fillId="0" borderId="0" xfId="0"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25" xfId="0" applyFont="1" applyBorder="1" applyAlignment="1">
      <alignment horizontal="center"/>
    </xf>
    <xf numFmtId="42" fontId="2" fillId="4" borderId="17" xfId="0" applyNumberFormat="1" applyFont="1" applyFill="1" applyBorder="1" applyAlignment="1" applyProtection="1">
      <alignment/>
      <protection locked="0"/>
    </xf>
    <xf numFmtId="42" fontId="2" fillId="0" borderId="17" xfId="0" applyNumberFormat="1" applyFont="1" applyBorder="1" applyAlignment="1" applyProtection="1">
      <alignment/>
      <protection locked="0"/>
    </xf>
    <xf numFmtId="42" fontId="13" fillId="0" borderId="44" xfId="0" applyNumberFormat="1" applyFont="1" applyBorder="1" applyAlignment="1">
      <alignment/>
    </xf>
    <xf numFmtId="42" fontId="13" fillId="0" borderId="45" xfId="0" applyNumberFormat="1" applyFont="1" applyBorder="1" applyAlignment="1">
      <alignment/>
    </xf>
    <xf numFmtId="42" fontId="13" fillId="0" borderId="37" xfId="0" applyNumberFormat="1" applyFont="1" applyBorder="1" applyAlignment="1">
      <alignment/>
    </xf>
    <xf numFmtId="167" fontId="3" fillId="0" borderId="41" xfId="0" applyNumberFormat="1" applyFont="1" applyFill="1" applyBorder="1" applyAlignment="1">
      <alignment horizontal="center"/>
    </xf>
    <xf numFmtId="167" fontId="3" fillId="0" borderId="35" xfId="0" applyNumberFormat="1" applyFont="1" applyFill="1" applyBorder="1" applyAlignment="1">
      <alignment horizontal="center"/>
    </xf>
    <xf numFmtId="167" fontId="3" fillId="0" borderId="42" xfId="0" applyNumberFormat="1" applyFont="1" applyFill="1" applyBorder="1" applyAlignment="1">
      <alignment horizontal="center"/>
    </xf>
    <xf numFmtId="44" fontId="3" fillId="6" borderId="42" xfId="47" applyFont="1" applyFill="1" applyBorder="1" applyAlignment="1" applyProtection="1">
      <alignment horizontal="center"/>
      <protection locked="0"/>
    </xf>
    <xf numFmtId="167" fontId="0" fillId="6" borderId="13" xfId="0" applyNumberFormat="1" applyFill="1" applyBorder="1" applyAlignment="1" applyProtection="1">
      <alignment horizontal="center"/>
      <protection locked="0"/>
    </xf>
    <xf numFmtId="0" fontId="0" fillId="0" borderId="13" xfId="0" applyFill="1" applyBorder="1" applyAlignment="1" applyProtection="1">
      <alignment horizontal="center"/>
      <protection/>
    </xf>
    <xf numFmtId="0" fontId="2" fillId="0" borderId="10" xfId="0" applyFont="1" applyBorder="1" applyAlignment="1">
      <alignment horizontal="center" vertical="top"/>
    </xf>
    <xf numFmtId="0" fontId="0" fillId="0" borderId="25" xfId="0" applyBorder="1" applyAlignment="1">
      <alignment horizontal="center"/>
    </xf>
    <xf numFmtId="0" fontId="0" fillId="0" borderId="16" xfId="0" applyBorder="1" applyAlignment="1">
      <alignment/>
    </xf>
    <xf numFmtId="0" fontId="0" fillId="0" borderId="16" xfId="0" applyFont="1" applyBorder="1" applyAlignment="1">
      <alignment horizontal="left"/>
    </xf>
    <xf numFmtId="42" fontId="2" fillId="0" borderId="17" xfId="0" applyNumberFormat="1" applyFont="1" applyFill="1" applyBorder="1" applyAlignment="1" applyProtection="1">
      <alignment/>
      <protection/>
    </xf>
    <xf numFmtId="0" fontId="0" fillId="0" borderId="13" xfId="0" applyFont="1" applyFill="1" applyBorder="1" applyAlignment="1" applyProtection="1">
      <alignment horizontal="center" vertical="center"/>
      <protection/>
    </xf>
    <xf numFmtId="167" fontId="0" fillId="0" borderId="13" xfId="0" applyNumberFormat="1" applyFont="1" applyFill="1" applyBorder="1" applyAlignment="1" applyProtection="1">
      <alignment horizontal="center" vertical="center"/>
      <protection/>
    </xf>
    <xf numFmtId="0" fontId="0" fillId="0" borderId="13" xfId="0" applyFill="1" applyBorder="1" applyAlignment="1">
      <alignment horizontal="center"/>
    </xf>
    <xf numFmtId="0" fontId="3" fillId="0" borderId="22" xfId="0" applyFont="1" applyFill="1" applyBorder="1" applyAlignment="1">
      <alignment horizontal="center"/>
    </xf>
    <xf numFmtId="0" fontId="3" fillId="0" borderId="19" xfId="0" applyFont="1" applyFill="1" applyBorder="1" applyAlignment="1">
      <alignment horizontal="center"/>
    </xf>
    <xf numFmtId="0" fontId="3" fillId="0" borderId="38" xfId="0" applyFont="1" applyFill="1" applyBorder="1" applyAlignment="1">
      <alignment horizontal="center"/>
    </xf>
    <xf numFmtId="0" fontId="0" fillId="0" borderId="17" xfId="0" applyFont="1" applyBorder="1" applyAlignment="1">
      <alignment horizontal="left"/>
    </xf>
    <xf numFmtId="0" fontId="3" fillId="0" borderId="43" xfId="0" applyFont="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4" borderId="16" xfId="0" applyNumberFormat="1" applyFont="1" applyFill="1" applyBorder="1" applyAlignment="1" applyProtection="1">
      <alignment horizontal="center"/>
      <protection locked="0"/>
    </xf>
    <xf numFmtId="0" fontId="0" fillId="0" borderId="16" xfId="0" applyNumberFormat="1" applyFont="1" applyBorder="1" applyAlignment="1" applyProtection="1">
      <alignment horizontal="center"/>
      <protection locked="0"/>
    </xf>
    <xf numFmtId="42" fontId="0" fillId="4" borderId="16" xfId="0" applyNumberFormat="1" applyFont="1" applyFill="1" applyBorder="1" applyAlignment="1" applyProtection="1">
      <alignment/>
      <protection locked="0"/>
    </xf>
    <xf numFmtId="42" fontId="0" fillId="0" borderId="16" xfId="0" applyNumberFormat="1" applyFont="1" applyBorder="1" applyAlignment="1" applyProtection="1">
      <alignment/>
      <protection locked="0"/>
    </xf>
    <xf numFmtId="0" fontId="0" fillId="6" borderId="13" xfId="0" applyFill="1" applyBorder="1" applyAlignment="1" applyProtection="1">
      <alignment horizontal="center" vertical="center"/>
      <protection locked="0"/>
    </xf>
    <xf numFmtId="0" fontId="61" fillId="34" borderId="0" xfId="0" applyFont="1" applyFill="1" applyAlignment="1">
      <alignment horizontal="center" vertical="center"/>
    </xf>
    <xf numFmtId="42" fontId="0" fillId="0" borderId="41" xfId="0" applyNumberFormat="1" applyFont="1" applyBorder="1" applyAlignment="1">
      <alignment vertical="center"/>
    </xf>
    <xf numFmtId="42" fontId="0" fillId="0" borderId="35" xfId="0" applyNumberFormat="1" applyFont="1" applyBorder="1" applyAlignment="1">
      <alignment vertical="center"/>
    </xf>
    <xf numFmtId="42" fontId="0" fillId="0" borderId="42" xfId="0" applyNumberFormat="1" applyFont="1" applyBorder="1" applyAlignment="1">
      <alignment vertical="center"/>
    </xf>
    <xf numFmtId="42" fontId="0" fillId="0" borderId="41" xfId="0" applyNumberFormat="1" applyFont="1" applyFill="1" applyBorder="1" applyAlignment="1" applyProtection="1">
      <alignment vertical="center"/>
      <protection/>
    </xf>
    <xf numFmtId="42" fontId="0" fillId="0" borderId="35" xfId="0" applyNumberFormat="1" applyFont="1" applyFill="1" applyBorder="1" applyAlignment="1" applyProtection="1">
      <alignment vertical="center"/>
      <protection/>
    </xf>
    <xf numFmtId="42" fontId="0" fillId="0" borderId="42" xfId="0" applyNumberFormat="1" applyFont="1" applyFill="1" applyBorder="1" applyAlignment="1" applyProtection="1">
      <alignment vertical="center"/>
      <protection/>
    </xf>
    <xf numFmtId="0" fontId="3" fillId="0" borderId="0" xfId="0" applyFont="1" applyBorder="1" applyAlignment="1">
      <alignment horizontal="right" vertical="center"/>
    </xf>
    <xf numFmtId="167" fontId="0" fillId="6" borderId="13" xfId="0" applyNumberFormat="1" applyFill="1" applyBorder="1" applyAlignment="1" applyProtection="1">
      <alignment horizontal="center" vertical="center"/>
      <protection locked="0"/>
    </xf>
    <xf numFmtId="42" fontId="3" fillId="0" borderId="44" xfId="0" applyNumberFormat="1" applyFont="1" applyFill="1" applyBorder="1" applyAlignment="1" applyProtection="1">
      <alignment vertical="center"/>
      <protection/>
    </xf>
    <xf numFmtId="42" fontId="3" fillId="0" borderId="45" xfId="0" applyNumberFormat="1" applyFont="1" applyFill="1" applyBorder="1" applyAlignment="1" applyProtection="1">
      <alignment vertical="center"/>
      <protection/>
    </xf>
    <xf numFmtId="42" fontId="3" fillId="0" borderId="37" xfId="0" applyNumberFormat="1" applyFont="1" applyFill="1" applyBorder="1" applyAlignment="1" applyProtection="1">
      <alignment vertical="center"/>
      <protection/>
    </xf>
    <xf numFmtId="42" fontId="18" fillId="13" borderId="46" xfId="0" applyNumberFormat="1" applyFont="1" applyFill="1" applyBorder="1" applyAlignment="1" applyProtection="1">
      <alignment horizontal="center" vertical="center"/>
      <protection/>
    </xf>
    <xf numFmtId="42" fontId="18" fillId="13" borderId="47" xfId="0" applyNumberFormat="1" applyFont="1" applyFill="1" applyBorder="1" applyAlignment="1" applyProtection="1">
      <alignment horizontal="center" vertical="center"/>
      <protection/>
    </xf>
    <xf numFmtId="42" fontId="18" fillId="13" borderId="48" xfId="0" applyNumberFormat="1" applyFont="1" applyFill="1" applyBorder="1" applyAlignment="1" applyProtection="1">
      <alignment horizontal="center" vertical="center"/>
      <protection/>
    </xf>
    <xf numFmtId="42" fontId="0" fillId="4" borderId="41" xfId="0" applyNumberFormat="1" applyFont="1" applyFill="1" applyBorder="1" applyAlignment="1" applyProtection="1">
      <alignment/>
      <protection locked="0"/>
    </xf>
    <xf numFmtId="42" fontId="0" fillId="4" borderId="35" xfId="0" applyNumberFormat="1" applyFont="1" applyFill="1" applyBorder="1" applyAlignment="1" applyProtection="1">
      <alignment/>
      <protection locked="0"/>
    </xf>
    <xf numFmtId="42" fontId="0" fillId="4" borderId="42" xfId="0" applyNumberFormat="1" applyFont="1" applyFill="1" applyBorder="1" applyAlignment="1" applyProtection="1">
      <alignment/>
      <protection locked="0"/>
    </xf>
    <xf numFmtId="0" fontId="3" fillId="0" borderId="17" xfId="0" applyFont="1" applyBorder="1" applyAlignment="1" applyProtection="1">
      <alignment horizontal="center"/>
      <protection locked="0"/>
    </xf>
    <xf numFmtId="0" fontId="0" fillId="0" borderId="16" xfId="0" applyBorder="1" applyAlignment="1" applyProtection="1">
      <alignment horizontal="left"/>
      <protection locked="0"/>
    </xf>
    <xf numFmtId="42" fontId="0" fillId="4" borderId="23" xfId="0" applyNumberFormat="1" applyFont="1" applyFill="1" applyBorder="1" applyAlignment="1" applyProtection="1">
      <alignment/>
      <protection locked="0"/>
    </xf>
    <xf numFmtId="42" fontId="0" fillId="0" borderId="23" xfId="0" applyNumberFormat="1" applyFont="1" applyBorder="1" applyAlignment="1" applyProtection="1">
      <alignment/>
      <protection locked="0"/>
    </xf>
    <xf numFmtId="0" fontId="3" fillId="0" borderId="17" xfId="0" applyFont="1" applyBorder="1" applyAlignment="1">
      <alignment horizontal="center"/>
    </xf>
    <xf numFmtId="0" fontId="0" fillId="0" borderId="16" xfId="0" applyBorder="1" applyAlignment="1">
      <alignment horizontal="left"/>
    </xf>
    <xf numFmtId="0" fontId="3" fillId="0" borderId="13" xfId="0" applyFont="1" applyBorder="1" applyAlignment="1">
      <alignment horizontal="center"/>
    </xf>
    <xf numFmtId="0" fontId="3" fillId="0" borderId="16" xfId="0" applyFont="1" applyBorder="1" applyAlignment="1">
      <alignment horizontal="center"/>
    </xf>
    <xf numFmtId="42" fontId="0" fillId="0" borderId="35" xfId="0" applyNumberFormat="1" applyFont="1" applyBorder="1" applyAlignment="1" applyProtection="1">
      <alignment/>
      <protection locked="0"/>
    </xf>
    <xf numFmtId="42" fontId="0" fillId="0" borderId="42" xfId="0" applyNumberFormat="1" applyFont="1" applyBorder="1" applyAlignment="1" applyProtection="1">
      <alignment/>
      <protection locked="0"/>
    </xf>
    <xf numFmtId="0" fontId="6" fillId="35" borderId="19" xfId="0" applyFont="1" applyFill="1" applyBorder="1" applyAlignment="1">
      <alignment horizontal="center"/>
    </xf>
    <xf numFmtId="0" fontId="3" fillId="6" borderId="0" xfId="0" applyFont="1" applyFill="1" applyBorder="1" applyAlignment="1" applyProtection="1">
      <alignment horizontal="center"/>
      <protection locked="0"/>
    </xf>
    <xf numFmtId="42" fontId="0" fillId="0" borderId="0" xfId="0" applyNumberFormat="1" applyFont="1" applyBorder="1" applyAlignment="1">
      <alignment vertical="center"/>
    </xf>
    <xf numFmtId="0" fontId="3" fillId="6" borderId="0" xfId="0" applyFont="1" applyFill="1" applyAlignment="1" applyProtection="1">
      <alignment horizontal="center"/>
      <protection locked="0"/>
    </xf>
    <xf numFmtId="0" fontId="0" fillId="6" borderId="13" xfId="0" applyFont="1" applyFill="1" applyBorder="1" applyAlignment="1" applyProtection="1">
      <alignment horizontal="center" vertical="center"/>
      <protection locked="0"/>
    </xf>
    <xf numFmtId="42" fontId="0" fillId="0" borderId="16" xfId="0" applyNumberFormat="1" applyFont="1" applyFill="1" applyBorder="1" applyAlignment="1" applyProtection="1">
      <alignment/>
      <protection/>
    </xf>
    <xf numFmtId="42" fontId="0" fillId="0" borderId="49" xfId="0" applyNumberFormat="1" applyFont="1" applyFill="1" applyBorder="1" applyAlignment="1" applyProtection="1">
      <alignment/>
      <protection/>
    </xf>
    <xf numFmtId="0" fontId="0" fillId="0" borderId="35" xfId="0" applyBorder="1" applyAlignment="1">
      <alignment/>
    </xf>
    <xf numFmtId="0" fontId="0" fillId="0" borderId="42" xfId="0" applyBorder="1" applyAlignment="1">
      <alignment/>
    </xf>
    <xf numFmtId="0" fontId="0" fillId="6" borderId="41" xfId="0" applyFill="1" applyBorder="1" applyAlignment="1" applyProtection="1">
      <alignment horizontal="center" vertical="center"/>
      <protection locked="0"/>
    </xf>
    <xf numFmtId="0" fontId="0" fillId="6" borderId="35"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0" fillId="0" borderId="0" xfId="0" applyAlignment="1">
      <alignment vertical="center"/>
    </xf>
    <xf numFmtId="0" fontId="0" fillId="0" borderId="25" xfId="0" applyBorder="1" applyAlignment="1">
      <alignment vertical="center"/>
    </xf>
    <xf numFmtId="0" fontId="3" fillId="6" borderId="41" xfId="0" applyFont="1" applyFill="1" applyBorder="1" applyAlignment="1" applyProtection="1">
      <alignment horizontal="center"/>
      <protection locked="0"/>
    </xf>
    <xf numFmtId="0" fontId="3" fillId="6" borderId="35" xfId="0" applyFont="1" applyFill="1" applyBorder="1" applyAlignment="1" applyProtection="1">
      <alignment horizontal="center"/>
      <protection locked="0"/>
    </xf>
    <xf numFmtId="0" fontId="3" fillId="6" borderId="42" xfId="0" applyFont="1" applyFill="1" applyBorder="1" applyAlignment="1" applyProtection="1">
      <alignment horizontal="center"/>
      <protection locked="0"/>
    </xf>
    <xf numFmtId="0" fontId="3" fillId="0" borderId="41" xfId="0" applyFont="1" applyBorder="1" applyAlignment="1">
      <alignment horizontal="center" vertical="center"/>
    </xf>
    <xf numFmtId="0" fontId="3" fillId="0" borderId="35" xfId="0" applyFont="1" applyBorder="1" applyAlignment="1">
      <alignment horizontal="center" vertical="center"/>
    </xf>
    <xf numFmtId="0" fontId="3" fillId="0" borderId="42" xfId="0" applyFont="1" applyBorder="1" applyAlignment="1">
      <alignment horizontal="center" vertical="center"/>
    </xf>
    <xf numFmtId="42" fontId="0" fillId="0" borderId="41" xfId="0" applyNumberFormat="1" applyFont="1" applyFill="1" applyBorder="1" applyAlignment="1" applyProtection="1">
      <alignment/>
      <protection/>
    </xf>
    <xf numFmtId="42" fontId="0" fillId="0" borderId="35" xfId="0" applyNumberFormat="1" applyFont="1" applyFill="1" applyBorder="1" applyAlignment="1" applyProtection="1">
      <alignment/>
      <protection/>
    </xf>
    <xf numFmtId="42" fontId="0" fillId="0" borderId="42" xfId="0" applyNumberFormat="1" applyFont="1" applyFill="1" applyBorder="1" applyAlignment="1" applyProtection="1">
      <alignment/>
      <protection/>
    </xf>
    <xf numFmtId="42" fontId="3" fillId="0" borderId="44" xfId="0" applyNumberFormat="1" applyFont="1" applyFill="1" applyBorder="1" applyAlignment="1" applyProtection="1">
      <alignment/>
      <protection/>
    </xf>
    <xf numFmtId="42" fontId="3" fillId="0" borderId="45" xfId="0" applyNumberFormat="1" applyFont="1" applyFill="1" applyBorder="1" applyAlignment="1" applyProtection="1">
      <alignment/>
      <protection/>
    </xf>
    <xf numFmtId="42" fontId="3" fillId="0" borderId="50" xfId="0" applyNumberFormat="1" applyFont="1" applyFill="1" applyBorder="1" applyAlignment="1" applyProtection="1">
      <alignment/>
      <protection/>
    </xf>
    <xf numFmtId="165" fontId="3" fillId="0" borderId="35" xfId="47" applyNumberFormat="1" applyFont="1" applyBorder="1" applyAlignment="1">
      <alignment horizontal="center" vertical="center" wrapText="1"/>
    </xf>
    <xf numFmtId="165" fontId="3" fillId="0" borderId="35" xfId="47" applyNumberFormat="1" applyFont="1" applyBorder="1" applyAlignment="1">
      <alignment horizontal="center" vertical="center"/>
    </xf>
    <xf numFmtId="0" fontId="3" fillId="0" borderId="35" xfId="0" applyFont="1" applyFill="1" applyBorder="1" applyAlignment="1">
      <alignment horizontal="center" vertical="center"/>
    </xf>
    <xf numFmtId="42" fontId="3" fillId="0" borderId="37" xfId="0" applyNumberFormat="1" applyFont="1" applyFill="1" applyBorder="1" applyAlignment="1" applyProtection="1">
      <alignment/>
      <protection/>
    </xf>
    <xf numFmtId="0" fontId="3" fillId="0" borderId="0" xfId="0" applyFont="1" applyBorder="1" applyAlignment="1">
      <alignment horizontal="center" vertical="center"/>
    </xf>
    <xf numFmtId="42" fontId="7" fillId="4" borderId="16" xfId="0" applyNumberFormat="1" applyFont="1" applyFill="1" applyBorder="1" applyAlignment="1" applyProtection="1">
      <alignment horizontal="center"/>
      <protection locked="0"/>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37" xfId="0" applyFont="1" applyBorder="1" applyAlignment="1">
      <alignment horizontal="center" vertical="center"/>
    </xf>
    <xf numFmtId="0" fontId="8" fillId="0" borderId="13" xfId="0" applyFont="1" applyFill="1" applyBorder="1" applyAlignment="1" applyProtection="1">
      <alignment horizontal="center" vertical="center"/>
      <protection/>
    </xf>
    <xf numFmtId="0" fontId="7" fillId="0" borderId="13" xfId="0" applyFont="1" applyFill="1" applyBorder="1" applyAlignment="1" applyProtection="1">
      <alignment horizontal="center"/>
      <protection/>
    </xf>
    <xf numFmtId="0" fontId="9" fillId="0" borderId="24" xfId="0" applyFont="1" applyBorder="1" applyAlignment="1">
      <alignment horizontal="center"/>
    </xf>
    <xf numFmtId="0" fontId="9" fillId="0" borderId="0" xfId="0" applyFont="1" applyBorder="1" applyAlignment="1">
      <alignment horizontal="center"/>
    </xf>
    <xf numFmtId="0" fontId="9" fillId="0" borderId="25" xfId="0" applyFont="1" applyBorder="1" applyAlignment="1">
      <alignment horizontal="center"/>
    </xf>
    <xf numFmtId="42" fontId="4" fillId="0" borderId="41" xfId="0" applyNumberFormat="1" applyFont="1" applyFill="1" applyBorder="1" applyAlignment="1">
      <alignment horizontal="center"/>
    </xf>
    <xf numFmtId="42" fontId="4" fillId="0" borderId="35" xfId="0" applyNumberFormat="1" applyFont="1" applyFill="1" applyBorder="1" applyAlignment="1">
      <alignment horizontal="center"/>
    </xf>
    <xf numFmtId="42" fontId="4" fillId="0" borderId="42" xfId="0" applyNumberFormat="1" applyFont="1" applyFill="1" applyBorder="1" applyAlignment="1">
      <alignment horizontal="center"/>
    </xf>
    <xf numFmtId="42" fontId="7" fillId="4" borderId="0" xfId="0" applyNumberFormat="1" applyFont="1" applyFill="1" applyBorder="1" applyAlignment="1" applyProtection="1">
      <alignment horizontal="center"/>
      <protection locked="0"/>
    </xf>
    <xf numFmtId="0" fontId="16" fillId="0" borderId="35" xfId="0" applyFont="1" applyBorder="1" applyAlignment="1">
      <alignment horizontal="center" vertical="center"/>
    </xf>
    <xf numFmtId="0" fontId="0" fillId="0" borderId="13" xfId="0" applyBorder="1" applyAlignment="1">
      <alignment horizontal="center"/>
    </xf>
    <xf numFmtId="0" fontId="24" fillId="0" borderId="0" xfId="0" applyFont="1" applyAlignment="1">
      <alignment horizontal="center" vertical="center" wrapText="1"/>
    </xf>
    <xf numFmtId="0" fontId="24" fillId="0" borderId="0" xfId="0" applyFont="1" applyAlignment="1">
      <alignment horizontal="center" vertical="center"/>
    </xf>
    <xf numFmtId="0" fontId="7" fillId="4" borderId="16" xfId="0" applyFont="1" applyFill="1" applyBorder="1" applyAlignment="1" applyProtection="1">
      <alignment horizontal="center"/>
      <protection locked="0"/>
    </xf>
    <xf numFmtId="0" fontId="4" fillId="6" borderId="13" xfId="0" applyFont="1" applyFill="1" applyBorder="1" applyAlignment="1" applyProtection="1">
      <alignment horizontal="center"/>
      <protection locked="0"/>
    </xf>
    <xf numFmtId="0" fontId="6" fillId="33" borderId="41" xfId="0" applyFont="1" applyFill="1" applyBorder="1" applyAlignment="1">
      <alignment horizontal="center" vertical="center"/>
    </xf>
    <xf numFmtId="0" fontId="6" fillId="33" borderId="35" xfId="0" applyFont="1" applyFill="1" applyBorder="1" applyAlignment="1">
      <alignment horizontal="center" vertical="center"/>
    </xf>
    <xf numFmtId="0" fontId="16" fillId="0" borderId="35" xfId="0" applyFont="1" applyBorder="1" applyAlignment="1">
      <alignment/>
    </xf>
    <xf numFmtId="0" fontId="16" fillId="0" borderId="42" xfId="0" applyFont="1" applyBorder="1" applyAlignment="1">
      <alignment/>
    </xf>
    <xf numFmtId="167" fontId="4" fillId="6" borderId="13" xfId="0" applyNumberFormat="1" applyFont="1" applyFill="1" applyBorder="1" applyAlignment="1" applyProtection="1">
      <alignment horizontal="center" vertical="center"/>
      <protection locked="0"/>
    </xf>
    <xf numFmtId="0" fontId="4" fillId="0" borderId="13" xfId="0" applyFont="1" applyBorder="1" applyAlignment="1">
      <alignment horizontal="center"/>
    </xf>
    <xf numFmtId="0" fontId="3" fillId="0" borderId="0" xfId="0" applyFont="1" applyAlignment="1">
      <alignment horizontal="center" vertical="top"/>
    </xf>
    <xf numFmtId="42" fontId="4" fillId="4" borderId="16" xfId="0" applyNumberFormat="1" applyFont="1" applyFill="1" applyBorder="1" applyAlignment="1" applyProtection="1">
      <alignment horizontal="center"/>
      <protection locked="0"/>
    </xf>
    <xf numFmtId="0" fontId="4" fillId="6" borderId="13" xfId="0" applyFont="1" applyFill="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0" xfId="0" applyFont="1" applyFill="1" applyBorder="1" applyAlignment="1">
      <alignment horizontal="center"/>
    </xf>
    <xf numFmtId="0" fontId="0" fillId="0" borderId="0" xfId="0" applyAlignment="1">
      <alignment/>
    </xf>
    <xf numFmtId="0" fontId="0" fillId="0" borderId="25" xfId="0" applyBorder="1" applyAlignment="1">
      <alignment/>
    </xf>
    <xf numFmtId="42" fontId="4" fillId="0" borderId="41" xfId="0" applyNumberFormat="1" applyFont="1" applyFill="1" applyBorder="1" applyAlignment="1">
      <alignment horizontal="center" vertical="center"/>
    </xf>
    <xf numFmtId="42" fontId="4" fillId="0" borderId="35" xfId="0" applyNumberFormat="1" applyFont="1" applyFill="1" applyBorder="1" applyAlignment="1">
      <alignment horizontal="center" vertical="center"/>
    </xf>
    <xf numFmtId="42" fontId="4" fillId="0" borderId="42" xfId="0" applyNumberFormat="1" applyFont="1" applyFill="1" applyBorder="1" applyAlignment="1">
      <alignment horizontal="center" vertical="center"/>
    </xf>
    <xf numFmtId="42" fontId="7" fillId="0" borderId="0" xfId="0" applyNumberFormat="1" applyFont="1" applyFill="1" applyBorder="1" applyAlignment="1">
      <alignment horizontal="center"/>
    </xf>
    <xf numFmtId="0" fontId="7" fillId="0" borderId="16" xfId="0" applyFont="1" applyBorder="1" applyAlignment="1" applyProtection="1">
      <alignment horizontal="left"/>
      <protection locked="0"/>
    </xf>
    <xf numFmtId="0" fontId="3" fillId="6" borderId="13" xfId="0" applyFont="1" applyFill="1" applyBorder="1" applyAlignment="1" applyProtection="1">
      <alignment horizontal="center"/>
      <protection locked="0"/>
    </xf>
    <xf numFmtId="0" fontId="4" fillId="6" borderId="13" xfId="0" applyFont="1" applyFill="1" applyBorder="1" applyAlignment="1" applyProtection="1">
      <alignment horizontal="center" vertic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19050</xdr:colOff>
      <xdr:row>1</xdr:row>
      <xdr:rowOff>0</xdr:rowOff>
    </xdr:from>
    <xdr:to>
      <xdr:col>6</xdr:col>
      <xdr:colOff>47625</xdr:colOff>
      <xdr:row>1</xdr:row>
      <xdr:rowOff>200025</xdr:rowOff>
    </xdr:to>
    <xdr:sp>
      <xdr:nvSpPr>
        <xdr:cNvPr id="1" name="Connecteur droit 2"/>
        <xdr:cNvSpPr>
          <a:spLocks/>
        </xdr:cNvSpPr>
      </xdr:nvSpPr>
      <xdr:spPr>
        <a:xfrm rot="5400000">
          <a:off x="2428875" y="257175"/>
          <a:ext cx="28575"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266700</xdr:colOff>
      <xdr:row>1</xdr:row>
      <xdr:rowOff>0</xdr:rowOff>
    </xdr:from>
    <xdr:to>
      <xdr:col>9</xdr:col>
      <xdr:colOff>9525</xdr:colOff>
      <xdr:row>1</xdr:row>
      <xdr:rowOff>200025</xdr:rowOff>
    </xdr:to>
    <xdr:sp>
      <xdr:nvSpPr>
        <xdr:cNvPr id="2" name="Connecteur droit 7"/>
        <xdr:cNvSpPr>
          <a:spLocks/>
        </xdr:cNvSpPr>
      </xdr:nvSpPr>
      <xdr:spPr>
        <a:xfrm rot="5400000">
          <a:off x="3219450" y="257175"/>
          <a:ext cx="28575"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xdr:row>
      <xdr:rowOff>0</xdr:rowOff>
    </xdr:from>
    <xdr:to>
      <xdr:col>10</xdr:col>
      <xdr:colOff>28575</xdr:colOff>
      <xdr:row>1</xdr:row>
      <xdr:rowOff>200025</xdr:rowOff>
    </xdr:to>
    <xdr:sp>
      <xdr:nvSpPr>
        <xdr:cNvPr id="3" name="Connecteur droit 8"/>
        <xdr:cNvSpPr>
          <a:spLocks/>
        </xdr:cNvSpPr>
      </xdr:nvSpPr>
      <xdr:spPr>
        <a:xfrm rot="5400000">
          <a:off x="3438525" y="257175"/>
          <a:ext cx="28575"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171450</xdr:colOff>
      <xdr:row>36</xdr:row>
      <xdr:rowOff>9525</xdr:rowOff>
    </xdr:from>
    <xdr:to>
      <xdr:col>22</xdr:col>
      <xdr:colOff>19050</xdr:colOff>
      <xdr:row>36</xdr:row>
      <xdr:rowOff>171450</xdr:rowOff>
    </xdr:to>
    <xdr:sp>
      <xdr:nvSpPr>
        <xdr:cNvPr id="1" name="Connecteur droit 1"/>
        <xdr:cNvSpPr>
          <a:spLocks/>
        </xdr:cNvSpPr>
      </xdr:nvSpPr>
      <xdr:spPr>
        <a:xfrm rot="5400000">
          <a:off x="3943350" y="5962650"/>
          <a:ext cx="2857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171450</xdr:colOff>
      <xdr:row>36</xdr:row>
      <xdr:rowOff>9525</xdr:rowOff>
    </xdr:from>
    <xdr:to>
      <xdr:col>24</xdr:col>
      <xdr:colOff>19050</xdr:colOff>
      <xdr:row>36</xdr:row>
      <xdr:rowOff>171450</xdr:rowOff>
    </xdr:to>
    <xdr:sp>
      <xdr:nvSpPr>
        <xdr:cNvPr id="2" name="Connecteur droit 4"/>
        <xdr:cNvSpPr>
          <a:spLocks/>
        </xdr:cNvSpPr>
      </xdr:nvSpPr>
      <xdr:spPr>
        <a:xfrm rot="5400000">
          <a:off x="4305300" y="5962650"/>
          <a:ext cx="2857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45</xdr:col>
      <xdr:colOff>152400</xdr:colOff>
      <xdr:row>41</xdr:row>
      <xdr:rowOff>171450</xdr:rowOff>
    </xdr:from>
    <xdr:to>
      <xdr:col>46</xdr:col>
      <xdr:colOff>19050</xdr:colOff>
      <xdr:row>42</xdr:row>
      <xdr:rowOff>180975</xdr:rowOff>
    </xdr:to>
    <xdr:sp>
      <xdr:nvSpPr>
        <xdr:cNvPr id="3" name="Connecteur droit 5"/>
        <xdr:cNvSpPr>
          <a:spLocks/>
        </xdr:cNvSpPr>
      </xdr:nvSpPr>
      <xdr:spPr>
        <a:xfrm rot="5400000">
          <a:off x="8239125" y="7315200"/>
          <a:ext cx="47625"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43</xdr:col>
      <xdr:colOff>133350</xdr:colOff>
      <xdr:row>41</xdr:row>
      <xdr:rowOff>171450</xdr:rowOff>
    </xdr:from>
    <xdr:to>
      <xdr:col>44</xdr:col>
      <xdr:colOff>0</xdr:colOff>
      <xdr:row>42</xdr:row>
      <xdr:rowOff>180975</xdr:rowOff>
    </xdr:to>
    <xdr:sp>
      <xdr:nvSpPr>
        <xdr:cNvPr id="4" name="Connecteur droit 6"/>
        <xdr:cNvSpPr>
          <a:spLocks/>
        </xdr:cNvSpPr>
      </xdr:nvSpPr>
      <xdr:spPr>
        <a:xfrm rot="5400000">
          <a:off x="7858125" y="7315200"/>
          <a:ext cx="47625"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9</xdr:row>
      <xdr:rowOff>9525</xdr:rowOff>
    </xdr:from>
    <xdr:to>
      <xdr:col>13</xdr:col>
      <xdr:colOff>19050</xdr:colOff>
      <xdr:row>9</xdr:row>
      <xdr:rowOff>161925</xdr:rowOff>
    </xdr:to>
    <xdr:sp>
      <xdr:nvSpPr>
        <xdr:cNvPr id="1" name="Connecteur droit 1"/>
        <xdr:cNvSpPr>
          <a:spLocks/>
        </xdr:cNvSpPr>
      </xdr:nvSpPr>
      <xdr:spPr>
        <a:xfrm rot="5400000">
          <a:off x="2800350" y="1457325"/>
          <a:ext cx="66675"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171450</xdr:colOff>
      <xdr:row>9</xdr:row>
      <xdr:rowOff>9525</xdr:rowOff>
    </xdr:from>
    <xdr:to>
      <xdr:col>15</xdr:col>
      <xdr:colOff>19050</xdr:colOff>
      <xdr:row>9</xdr:row>
      <xdr:rowOff>161925</xdr:rowOff>
    </xdr:to>
    <xdr:sp>
      <xdr:nvSpPr>
        <xdr:cNvPr id="2" name="Connecteur droit 2"/>
        <xdr:cNvSpPr>
          <a:spLocks/>
        </xdr:cNvSpPr>
      </xdr:nvSpPr>
      <xdr:spPr>
        <a:xfrm rot="5400000">
          <a:off x="3238500" y="1457325"/>
          <a:ext cx="66675"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171450</xdr:colOff>
      <xdr:row>36</xdr:row>
      <xdr:rowOff>9525</xdr:rowOff>
    </xdr:from>
    <xdr:to>
      <xdr:col>18</xdr:col>
      <xdr:colOff>19050</xdr:colOff>
      <xdr:row>36</xdr:row>
      <xdr:rowOff>171450</xdr:rowOff>
    </xdr:to>
    <xdr:sp>
      <xdr:nvSpPr>
        <xdr:cNvPr id="3" name="Connecteur droit 3"/>
        <xdr:cNvSpPr>
          <a:spLocks/>
        </xdr:cNvSpPr>
      </xdr:nvSpPr>
      <xdr:spPr>
        <a:xfrm rot="5400000">
          <a:off x="3895725" y="5467350"/>
          <a:ext cx="6667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171450</xdr:colOff>
      <xdr:row>36</xdr:row>
      <xdr:rowOff>9525</xdr:rowOff>
    </xdr:from>
    <xdr:to>
      <xdr:col>20</xdr:col>
      <xdr:colOff>19050</xdr:colOff>
      <xdr:row>36</xdr:row>
      <xdr:rowOff>171450</xdr:rowOff>
    </xdr:to>
    <xdr:sp>
      <xdr:nvSpPr>
        <xdr:cNvPr id="4" name="Connecteur droit 4"/>
        <xdr:cNvSpPr>
          <a:spLocks/>
        </xdr:cNvSpPr>
      </xdr:nvSpPr>
      <xdr:spPr>
        <a:xfrm rot="5400000">
          <a:off x="4333875" y="5467350"/>
          <a:ext cx="6667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171450</xdr:colOff>
      <xdr:row>51</xdr:row>
      <xdr:rowOff>9525</xdr:rowOff>
    </xdr:from>
    <xdr:to>
      <xdr:col>13</xdr:col>
      <xdr:colOff>19050</xdr:colOff>
      <xdr:row>51</xdr:row>
      <xdr:rowOff>161925</xdr:rowOff>
    </xdr:to>
    <xdr:sp>
      <xdr:nvSpPr>
        <xdr:cNvPr id="5" name="Connecteur droit 5"/>
        <xdr:cNvSpPr>
          <a:spLocks/>
        </xdr:cNvSpPr>
      </xdr:nvSpPr>
      <xdr:spPr>
        <a:xfrm rot="5400000">
          <a:off x="2800350" y="7896225"/>
          <a:ext cx="66675"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171450</xdr:colOff>
      <xdr:row>51</xdr:row>
      <xdr:rowOff>9525</xdr:rowOff>
    </xdr:from>
    <xdr:to>
      <xdr:col>15</xdr:col>
      <xdr:colOff>19050</xdr:colOff>
      <xdr:row>51</xdr:row>
      <xdr:rowOff>161925</xdr:rowOff>
    </xdr:to>
    <xdr:sp>
      <xdr:nvSpPr>
        <xdr:cNvPr id="6" name="Connecteur droit 6"/>
        <xdr:cNvSpPr>
          <a:spLocks/>
        </xdr:cNvSpPr>
      </xdr:nvSpPr>
      <xdr:spPr>
        <a:xfrm rot="5400000">
          <a:off x="3238500" y="7896225"/>
          <a:ext cx="66675"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171450</xdr:colOff>
      <xdr:row>78</xdr:row>
      <xdr:rowOff>9525</xdr:rowOff>
    </xdr:from>
    <xdr:to>
      <xdr:col>18</xdr:col>
      <xdr:colOff>19050</xdr:colOff>
      <xdr:row>78</xdr:row>
      <xdr:rowOff>171450</xdr:rowOff>
    </xdr:to>
    <xdr:sp>
      <xdr:nvSpPr>
        <xdr:cNvPr id="7" name="Connecteur droit 7"/>
        <xdr:cNvSpPr>
          <a:spLocks/>
        </xdr:cNvSpPr>
      </xdr:nvSpPr>
      <xdr:spPr>
        <a:xfrm rot="5400000">
          <a:off x="3895725" y="11906250"/>
          <a:ext cx="6667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171450</xdr:colOff>
      <xdr:row>78</xdr:row>
      <xdr:rowOff>9525</xdr:rowOff>
    </xdr:from>
    <xdr:to>
      <xdr:col>20</xdr:col>
      <xdr:colOff>19050</xdr:colOff>
      <xdr:row>78</xdr:row>
      <xdr:rowOff>171450</xdr:rowOff>
    </xdr:to>
    <xdr:sp>
      <xdr:nvSpPr>
        <xdr:cNvPr id="8" name="Connecteur droit 8"/>
        <xdr:cNvSpPr>
          <a:spLocks/>
        </xdr:cNvSpPr>
      </xdr:nvSpPr>
      <xdr:spPr>
        <a:xfrm rot="5400000">
          <a:off x="4333875" y="11906250"/>
          <a:ext cx="6667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39</xdr:row>
      <xdr:rowOff>85725</xdr:rowOff>
    </xdr:from>
    <xdr:to>
      <xdr:col>20</xdr:col>
      <xdr:colOff>66675</xdr:colOff>
      <xdr:row>39</xdr:row>
      <xdr:rowOff>85725</xdr:rowOff>
    </xdr:to>
    <xdr:sp>
      <xdr:nvSpPr>
        <xdr:cNvPr id="9" name="Connecteur droit avec flèche 10"/>
        <xdr:cNvSpPr>
          <a:spLocks/>
        </xdr:cNvSpPr>
      </xdr:nvSpPr>
      <xdr:spPr>
        <a:xfrm>
          <a:off x="2628900" y="6000750"/>
          <a:ext cx="18192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xdr:row>
      <xdr:rowOff>0</xdr:rowOff>
    </xdr:from>
    <xdr:to>
      <xdr:col>11</xdr:col>
      <xdr:colOff>28575</xdr:colOff>
      <xdr:row>4</xdr:row>
      <xdr:rowOff>190500</xdr:rowOff>
    </xdr:to>
    <xdr:sp>
      <xdr:nvSpPr>
        <xdr:cNvPr id="1" name="Connecteur droit 1"/>
        <xdr:cNvSpPr>
          <a:spLocks/>
        </xdr:cNvSpPr>
      </xdr:nvSpPr>
      <xdr:spPr>
        <a:xfrm rot="5400000">
          <a:off x="2409825" y="1009650"/>
          <a:ext cx="28575"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xdr:row>
      <xdr:rowOff>190500</xdr:rowOff>
    </xdr:from>
    <xdr:to>
      <xdr:col>14</xdr:col>
      <xdr:colOff>28575</xdr:colOff>
      <xdr:row>4</xdr:row>
      <xdr:rowOff>180975</xdr:rowOff>
    </xdr:to>
    <xdr:sp>
      <xdr:nvSpPr>
        <xdr:cNvPr id="2" name="Connecteur droit 2"/>
        <xdr:cNvSpPr>
          <a:spLocks/>
        </xdr:cNvSpPr>
      </xdr:nvSpPr>
      <xdr:spPr>
        <a:xfrm rot="5400000">
          <a:off x="3067050" y="1000125"/>
          <a:ext cx="28575"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0</xdr:colOff>
      <xdr:row>4</xdr:row>
      <xdr:rowOff>0</xdr:rowOff>
    </xdr:from>
    <xdr:to>
      <xdr:col>15</xdr:col>
      <xdr:colOff>28575</xdr:colOff>
      <xdr:row>4</xdr:row>
      <xdr:rowOff>190500</xdr:rowOff>
    </xdr:to>
    <xdr:sp>
      <xdr:nvSpPr>
        <xdr:cNvPr id="3" name="Connecteur droit 3"/>
        <xdr:cNvSpPr>
          <a:spLocks/>
        </xdr:cNvSpPr>
      </xdr:nvSpPr>
      <xdr:spPr>
        <a:xfrm rot="5400000">
          <a:off x="3419475" y="1009650"/>
          <a:ext cx="28575"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209550</xdr:colOff>
      <xdr:row>23</xdr:row>
      <xdr:rowOff>0</xdr:rowOff>
    </xdr:from>
    <xdr:to>
      <xdr:col>16</xdr:col>
      <xdr:colOff>38100</xdr:colOff>
      <xdr:row>23</xdr:row>
      <xdr:rowOff>190500</xdr:rowOff>
    </xdr:to>
    <xdr:sp>
      <xdr:nvSpPr>
        <xdr:cNvPr id="4" name="Connecteur droit 4"/>
        <xdr:cNvSpPr>
          <a:spLocks/>
        </xdr:cNvSpPr>
      </xdr:nvSpPr>
      <xdr:spPr>
        <a:xfrm rot="5400000">
          <a:off x="3629025" y="5429250"/>
          <a:ext cx="47625"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200025</xdr:colOff>
      <xdr:row>24</xdr:row>
      <xdr:rowOff>19050</xdr:rowOff>
    </xdr:from>
    <xdr:to>
      <xdr:col>16</xdr:col>
      <xdr:colOff>28575</xdr:colOff>
      <xdr:row>24</xdr:row>
      <xdr:rowOff>190500</xdr:rowOff>
    </xdr:to>
    <xdr:sp>
      <xdr:nvSpPr>
        <xdr:cNvPr id="5" name="Connecteur droit 6"/>
        <xdr:cNvSpPr>
          <a:spLocks/>
        </xdr:cNvSpPr>
      </xdr:nvSpPr>
      <xdr:spPr>
        <a:xfrm rot="5400000">
          <a:off x="3619500" y="5638800"/>
          <a:ext cx="47625"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180975</xdr:colOff>
      <xdr:row>33</xdr:row>
      <xdr:rowOff>0</xdr:rowOff>
    </xdr:from>
    <xdr:to>
      <xdr:col>4</xdr:col>
      <xdr:colOff>209550</xdr:colOff>
      <xdr:row>34</xdr:row>
      <xdr:rowOff>0</xdr:rowOff>
    </xdr:to>
    <xdr:sp>
      <xdr:nvSpPr>
        <xdr:cNvPr id="6" name="Connecteur droit 30"/>
        <xdr:cNvSpPr>
          <a:spLocks/>
        </xdr:cNvSpPr>
      </xdr:nvSpPr>
      <xdr:spPr>
        <a:xfrm rot="5400000">
          <a:off x="1057275" y="7696200"/>
          <a:ext cx="2857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209550</xdr:colOff>
      <xdr:row>38</xdr:row>
      <xdr:rowOff>152400</xdr:rowOff>
    </xdr:from>
    <xdr:to>
      <xdr:col>21</xdr:col>
      <xdr:colOff>38100</xdr:colOff>
      <xdr:row>40</xdr:row>
      <xdr:rowOff>0</xdr:rowOff>
    </xdr:to>
    <xdr:sp>
      <xdr:nvSpPr>
        <xdr:cNvPr id="7" name="Connecteur droit 31"/>
        <xdr:cNvSpPr>
          <a:spLocks/>
        </xdr:cNvSpPr>
      </xdr:nvSpPr>
      <xdr:spPr>
        <a:xfrm rot="5400000">
          <a:off x="4724400" y="9105900"/>
          <a:ext cx="47625"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9525</xdr:colOff>
      <xdr:row>23</xdr:row>
      <xdr:rowOff>0</xdr:rowOff>
    </xdr:from>
    <xdr:to>
      <xdr:col>17</xdr:col>
      <xdr:colOff>57150</xdr:colOff>
      <xdr:row>23</xdr:row>
      <xdr:rowOff>190500</xdr:rowOff>
    </xdr:to>
    <xdr:sp>
      <xdr:nvSpPr>
        <xdr:cNvPr id="8" name="Connecteur droit 37"/>
        <xdr:cNvSpPr>
          <a:spLocks/>
        </xdr:cNvSpPr>
      </xdr:nvSpPr>
      <xdr:spPr>
        <a:xfrm rot="5400000">
          <a:off x="3867150" y="5429250"/>
          <a:ext cx="47625"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9525</xdr:colOff>
      <xdr:row>24</xdr:row>
      <xdr:rowOff>0</xdr:rowOff>
    </xdr:from>
    <xdr:to>
      <xdr:col>17</xdr:col>
      <xdr:colOff>57150</xdr:colOff>
      <xdr:row>24</xdr:row>
      <xdr:rowOff>190500</xdr:rowOff>
    </xdr:to>
    <xdr:sp>
      <xdr:nvSpPr>
        <xdr:cNvPr id="9" name="Connecteur droit 38"/>
        <xdr:cNvSpPr>
          <a:spLocks/>
        </xdr:cNvSpPr>
      </xdr:nvSpPr>
      <xdr:spPr>
        <a:xfrm rot="5400000">
          <a:off x="3867150" y="5619750"/>
          <a:ext cx="47625"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200025</xdr:colOff>
      <xdr:row>38</xdr:row>
      <xdr:rowOff>152400</xdr:rowOff>
    </xdr:from>
    <xdr:to>
      <xdr:col>23</xdr:col>
      <xdr:colOff>28575</xdr:colOff>
      <xdr:row>40</xdr:row>
      <xdr:rowOff>0</xdr:rowOff>
    </xdr:to>
    <xdr:sp>
      <xdr:nvSpPr>
        <xdr:cNvPr id="10" name="Connecteur droit 41"/>
        <xdr:cNvSpPr>
          <a:spLocks/>
        </xdr:cNvSpPr>
      </xdr:nvSpPr>
      <xdr:spPr>
        <a:xfrm rot="5400000">
          <a:off x="5153025" y="9105900"/>
          <a:ext cx="47625"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25</xdr:col>
      <xdr:colOff>38100</xdr:colOff>
      <xdr:row>17</xdr:row>
      <xdr:rowOff>76200</xdr:rowOff>
    </xdr:from>
    <xdr:to>
      <xdr:col>31</xdr:col>
      <xdr:colOff>142875</xdr:colOff>
      <xdr:row>26</xdr:row>
      <xdr:rowOff>114300</xdr:rowOff>
    </xdr:to>
    <xdr:grpSp>
      <xdr:nvGrpSpPr>
        <xdr:cNvPr id="11" name="Groupe 14"/>
        <xdr:cNvGrpSpPr>
          <a:grpSpLocks/>
        </xdr:cNvGrpSpPr>
      </xdr:nvGrpSpPr>
      <xdr:grpSpPr>
        <a:xfrm>
          <a:off x="5648325" y="4057650"/>
          <a:ext cx="1419225" cy="2057400"/>
          <a:chOff x="5583816" y="4209547"/>
          <a:chExt cx="1422354" cy="2062810"/>
        </a:xfrm>
        <a:solidFill>
          <a:srgbClr val="FFFFFF"/>
        </a:solidFill>
      </xdr:grpSpPr>
      <xdr:sp>
        <xdr:nvSpPr>
          <xdr:cNvPr id="12" name="Connecteur droit avec flèche 26"/>
          <xdr:cNvSpPr>
            <a:spLocks/>
          </xdr:cNvSpPr>
        </xdr:nvSpPr>
        <xdr:spPr>
          <a:xfrm rot="10800000">
            <a:off x="5583816" y="6272357"/>
            <a:ext cx="400393"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Connecteur droit avec flèche 44"/>
          <xdr:cNvSpPr>
            <a:spLocks/>
          </xdr:cNvSpPr>
        </xdr:nvSpPr>
        <xdr:spPr>
          <a:xfrm rot="5400000" flipH="1" flipV="1">
            <a:off x="4943758" y="5240952"/>
            <a:ext cx="2062769"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95250</xdr:colOff>
      <xdr:row>33</xdr:row>
      <xdr:rowOff>0</xdr:rowOff>
    </xdr:from>
    <xdr:to>
      <xdr:col>3</xdr:col>
      <xdr:colOff>123825</xdr:colOff>
      <xdr:row>34</xdr:row>
      <xdr:rowOff>0</xdr:rowOff>
    </xdr:to>
    <xdr:sp>
      <xdr:nvSpPr>
        <xdr:cNvPr id="14" name="Connecteur droit 46"/>
        <xdr:cNvSpPr>
          <a:spLocks/>
        </xdr:cNvSpPr>
      </xdr:nvSpPr>
      <xdr:spPr>
        <a:xfrm rot="5400000">
          <a:off x="752475" y="7696200"/>
          <a:ext cx="2857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44</xdr:row>
      <xdr:rowOff>190500</xdr:rowOff>
    </xdr:from>
    <xdr:to>
      <xdr:col>10</xdr:col>
      <xdr:colOff>28575</xdr:colOff>
      <xdr:row>45</xdr:row>
      <xdr:rowOff>180975</xdr:rowOff>
    </xdr:to>
    <xdr:sp>
      <xdr:nvSpPr>
        <xdr:cNvPr id="1" name="Connecteur droit 1"/>
        <xdr:cNvSpPr>
          <a:spLocks/>
        </xdr:cNvSpPr>
      </xdr:nvSpPr>
      <xdr:spPr>
        <a:xfrm rot="5400000">
          <a:off x="2190750" y="8420100"/>
          <a:ext cx="28575"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45</xdr:row>
      <xdr:rowOff>0</xdr:rowOff>
    </xdr:from>
    <xdr:to>
      <xdr:col>11</xdr:col>
      <xdr:colOff>28575</xdr:colOff>
      <xdr:row>45</xdr:row>
      <xdr:rowOff>190500</xdr:rowOff>
    </xdr:to>
    <xdr:sp>
      <xdr:nvSpPr>
        <xdr:cNvPr id="2" name="Connecteur droit 2"/>
        <xdr:cNvSpPr>
          <a:spLocks/>
        </xdr:cNvSpPr>
      </xdr:nvSpPr>
      <xdr:spPr>
        <a:xfrm rot="5400000">
          <a:off x="2409825" y="8420100"/>
          <a:ext cx="28575"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228"/>
  <sheetViews>
    <sheetView showGridLines="0" tabSelected="1" zoomScalePageLayoutView="0" workbookViewId="0" topLeftCell="A1">
      <selection activeCell="J4" sqref="J4:P4"/>
    </sheetView>
  </sheetViews>
  <sheetFormatPr defaultColWidth="11.421875" defaultRowHeight="12.75"/>
  <cols>
    <col min="1" max="1" width="3.28125" style="0" customWidth="1"/>
    <col min="2" max="2" width="5.140625" style="0" customWidth="1"/>
    <col min="3" max="3" width="1.421875" style="0" customWidth="1"/>
    <col min="4" max="4" width="9.421875" style="0" customWidth="1"/>
    <col min="5" max="5" width="13.421875" style="0" bestFit="1" customWidth="1"/>
    <col min="6" max="6" width="3.421875" style="0" customWidth="1"/>
    <col min="7" max="7" width="4.7109375" style="0" customWidth="1"/>
    <col min="8" max="8" width="3.421875" style="0" customWidth="1"/>
    <col min="9" max="9" width="4.28125" style="0" customWidth="1"/>
    <col min="10" max="10" width="3.00390625" style="12" customWidth="1"/>
    <col min="11" max="11" width="3.00390625" style="247" customWidth="1"/>
    <col min="12" max="12" width="3.00390625" style="12" customWidth="1"/>
    <col min="13" max="13" width="11.8515625" style="14" customWidth="1"/>
    <col min="14" max="14" width="12.8515625" style="14" customWidth="1"/>
    <col min="15" max="15" width="1.57421875" style="0" customWidth="1"/>
    <col min="16" max="16" width="13.7109375" style="14" customWidth="1"/>
    <col min="17" max="17" width="5.140625" style="0" customWidth="1"/>
    <col min="18" max="18" width="3.421875" style="89" customWidth="1"/>
    <col min="19" max="48" width="3.421875" style="0" customWidth="1"/>
  </cols>
  <sheetData>
    <row r="1" spans="1:16" ht="20.25" customHeight="1" thickBot="1">
      <c r="A1" s="303" t="s">
        <v>113</v>
      </c>
      <c r="B1" s="304"/>
      <c r="C1" s="304"/>
      <c r="D1" s="304"/>
      <c r="E1" s="304"/>
      <c r="F1" s="304"/>
      <c r="G1" s="304"/>
      <c r="H1" s="304"/>
      <c r="I1" s="304"/>
      <c r="J1" s="304"/>
      <c r="K1" s="304"/>
      <c r="L1" s="304"/>
      <c r="M1" s="304"/>
      <c r="N1" s="304"/>
      <c r="O1" s="304"/>
      <c r="P1" s="305"/>
    </row>
    <row r="2" spans="1:22" s="133" customFormat="1" ht="16.5" customHeight="1" thickBot="1">
      <c r="A2" s="131"/>
      <c r="B2" s="131"/>
      <c r="C2" s="129"/>
      <c r="D2" s="129"/>
      <c r="E2" s="130" t="s">
        <v>118</v>
      </c>
      <c r="F2" s="134"/>
      <c r="G2" s="134"/>
      <c r="H2" s="129" t="s">
        <v>114</v>
      </c>
      <c r="I2" s="134"/>
      <c r="J2" s="135"/>
      <c r="K2" s="324"/>
      <c r="L2" s="325"/>
      <c r="M2" s="320" t="s">
        <v>115</v>
      </c>
      <c r="N2" s="321"/>
      <c r="O2" s="322"/>
      <c r="P2" s="323"/>
      <c r="Q2" s="314"/>
      <c r="R2" s="314"/>
      <c r="S2" s="314"/>
      <c r="T2" s="315"/>
      <c r="U2" s="132"/>
      <c r="V2" s="132"/>
    </row>
    <row r="3" spans="1:22" ht="20.25" customHeight="1" thickBot="1">
      <c r="A3" s="24" t="s">
        <v>36</v>
      </c>
      <c r="Q3" s="37"/>
      <c r="R3" s="91"/>
      <c r="S3" s="37"/>
      <c r="T3" s="37"/>
      <c r="U3" s="37"/>
      <c r="V3" s="37"/>
    </row>
    <row r="4" spans="1:22" ht="13.5" thickBot="1">
      <c r="A4" s="24" t="s">
        <v>37</v>
      </c>
      <c r="D4" s="24"/>
      <c r="I4" s="21" t="s">
        <v>46</v>
      </c>
      <c r="J4" s="308"/>
      <c r="K4" s="309"/>
      <c r="L4" s="310"/>
      <c r="M4" s="310"/>
      <c r="N4" s="310"/>
      <c r="O4" s="310"/>
      <c r="P4" s="311"/>
      <c r="Q4" s="37"/>
      <c r="R4" s="91"/>
      <c r="S4" s="37"/>
      <c r="T4" s="37"/>
      <c r="U4" s="37"/>
      <c r="V4" s="37"/>
    </row>
    <row r="5" spans="1:22" ht="15" thickBot="1">
      <c r="A5" s="67" t="s">
        <v>90</v>
      </c>
      <c r="D5" s="24"/>
      <c r="E5" s="24"/>
      <c r="I5" s="6"/>
      <c r="J5" s="11"/>
      <c r="K5" s="251"/>
      <c r="L5" s="11"/>
      <c r="M5" s="6"/>
      <c r="N5" s="6"/>
      <c r="Q5" s="37"/>
      <c r="R5" s="91"/>
      <c r="S5" s="37"/>
      <c r="T5" s="37"/>
      <c r="U5" s="37"/>
      <c r="V5" s="37"/>
    </row>
    <row r="6" spans="1:22" ht="15" thickBot="1">
      <c r="A6" s="32" t="s">
        <v>57</v>
      </c>
      <c r="D6" s="24"/>
      <c r="E6" s="24"/>
      <c r="I6" s="8"/>
      <c r="O6" s="21" t="s">
        <v>47</v>
      </c>
      <c r="P6" s="161" t="e">
        <f>VLOOKUP(J4,B167:K194,10,FALSE)</f>
        <v>#N/A</v>
      </c>
      <c r="Q6" s="37"/>
      <c r="R6" s="91"/>
      <c r="S6" s="37"/>
      <c r="T6" s="37"/>
      <c r="U6" s="37"/>
      <c r="V6" s="37"/>
    </row>
    <row r="7" spans="1:22" ht="15" thickBot="1">
      <c r="A7" s="32" t="s">
        <v>56</v>
      </c>
      <c r="D7" s="24"/>
      <c r="E7" s="24"/>
      <c r="I7" s="16"/>
      <c r="M7" s="22"/>
      <c r="N7" s="22"/>
      <c r="Q7" s="37"/>
      <c r="R7" s="91"/>
      <c r="S7" s="37"/>
      <c r="T7" s="37"/>
      <c r="U7" s="37"/>
      <c r="V7" s="37"/>
    </row>
    <row r="8" spans="9:23" ht="15" customHeight="1" thickBot="1">
      <c r="I8" s="25"/>
      <c r="J8" s="11"/>
      <c r="K8" s="251"/>
      <c r="L8" s="11"/>
      <c r="O8" s="21" t="s">
        <v>55</v>
      </c>
      <c r="P8" s="101"/>
      <c r="Q8" s="37"/>
      <c r="R8" s="91"/>
      <c r="S8" s="37"/>
      <c r="U8" s="108"/>
      <c r="W8" s="108"/>
    </row>
    <row r="9" spans="1:22" ht="14.25">
      <c r="A9" s="20"/>
      <c r="F9" s="6"/>
      <c r="G9" s="6"/>
      <c r="H9" s="6"/>
      <c r="Q9" s="36"/>
      <c r="R9" s="92"/>
      <c r="S9" s="36"/>
      <c r="T9" s="36"/>
      <c r="U9" s="36"/>
      <c r="V9" s="36"/>
    </row>
    <row r="10" spans="1:17" ht="18">
      <c r="A10" s="319" t="s">
        <v>31</v>
      </c>
      <c r="B10" s="317"/>
      <c r="C10" s="317"/>
      <c r="D10" s="317"/>
      <c r="E10" s="317"/>
      <c r="F10" s="317"/>
      <c r="G10" s="317"/>
      <c r="H10" s="317"/>
      <c r="I10" s="317"/>
      <c r="J10" s="317"/>
      <c r="K10" s="317"/>
      <c r="L10" s="317"/>
      <c r="M10" s="317"/>
      <c r="N10" s="317"/>
      <c r="O10" s="317"/>
      <c r="P10" s="318"/>
      <c r="Q10" s="10"/>
    </row>
    <row r="11" spans="1:18" s="36" customFormat="1" ht="23.25" customHeight="1">
      <c r="A11" s="282"/>
      <c r="B11" s="91"/>
      <c r="C11" s="91"/>
      <c r="D11" s="91"/>
      <c r="E11" s="91"/>
      <c r="F11" s="91"/>
      <c r="G11" s="91"/>
      <c r="H11" s="91"/>
      <c r="I11" s="91"/>
      <c r="J11" s="91"/>
      <c r="K11" s="91"/>
      <c r="L11" s="91"/>
      <c r="M11" s="91"/>
      <c r="N11" s="91"/>
      <c r="O11" s="91"/>
      <c r="P11" s="91"/>
      <c r="Q11" s="10"/>
      <c r="R11" s="92"/>
    </row>
    <row r="12" spans="1:16" ht="28.5" customHeight="1">
      <c r="A12" s="306" t="s">
        <v>62</v>
      </c>
      <c r="B12" s="307"/>
      <c r="C12" s="307"/>
      <c r="D12" s="307"/>
      <c r="E12" s="307"/>
      <c r="F12" s="307"/>
      <c r="G12" s="307"/>
      <c r="H12" s="307"/>
      <c r="I12" s="307"/>
      <c r="J12" s="307"/>
      <c r="K12" s="307"/>
      <c r="L12" s="307"/>
      <c r="M12" s="307"/>
      <c r="N12" s="307"/>
      <c r="O12" s="307"/>
      <c r="P12" s="307"/>
    </row>
    <row r="13" spans="6:16" ht="15.75" customHeight="1">
      <c r="F13" s="6"/>
      <c r="G13" s="6"/>
      <c r="H13" s="6"/>
      <c r="P13" s="98"/>
    </row>
    <row r="14" spans="1:16" ht="12.75" customHeight="1">
      <c r="A14" s="8" t="s">
        <v>58</v>
      </c>
      <c r="F14" s="6"/>
      <c r="G14" s="6"/>
      <c r="H14" s="6"/>
      <c r="P14" s="98"/>
    </row>
    <row r="15" spans="2:16" ht="12.75" customHeight="1">
      <c r="B15" s="38">
        <v>5010</v>
      </c>
      <c r="C15" s="39"/>
      <c r="D15" s="39" t="s">
        <v>0</v>
      </c>
      <c r="E15" s="39"/>
      <c r="F15" s="40"/>
      <c r="G15" s="40"/>
      <c r="H15" s="40"/>
      <c r="I15" s="39"/>
      <c r="J15" s="41"/>
      <c r="K15" s="252"/>
      <c r="L15" s="41"/>
      <c r="M15" s="84"/>
      <c r="N15" s="83"/>
      <c r="P15" s="49"/>
    </row>
    <row r="16" spans="2:16" ht="12.75" customHeight="1">
      <c r="B16" s="42">
        <v>5020</v>
      </c>
      <c r="C16" s="43"/>
      <c r="D16" s="43" t="s">
        <v>278</v>
      </c>
      <c r="E16" s="43"/>
      <c r="F16" s="43"/>
      <c r="G16" s="43"/>
      <c r="H16" s="43"/>
      <c r="I16" s="43"/>
      <c r="J16" s="44"/>
      <c r="K16" s="253"/>
      <c r="L16" s="44"/>
      <c r="M16" s="85"/>
      <c r="N16" s="83"/>
      <c r="P16" s="49"/>
    </row>
    <row r="17" spans="2:16" ht="12.75" customHeight="1">
      <c r="B17" s="42">
        <v>5220</v>
      </c>
      <c r="C17" s="43"/>
      <c r="D17" s="55" t="s">
        <v>65</v>
      </c>
      <c r="E17" s="46"/>
      <c r="F17" s="47"/>
      <c r="G17" s="47"/>
      <c r="H17" s="47"/>
      <c r="I17" s="46"/>
      <c r="J17" s="48"/>
      <c r="K17" s="254"/>
      <c r="L17" s="48"/>
      <c r="M17" s="86"/>
      <c r="N17" s="83"/>
      <c r="P17" s="49"/>
    </row>
    <row r="18" spans="2:16" ht="12.75" customHeight="1">
      <c r="B18" s="42">
        <v>5225</v>
      </c>
      <c r="C18" s="43"/>
      <c r="D18" s="43" t="s">
        <v>1</v>
      </c>
      <c r="E18" s="43"/>
      <c r="F18" s="45"/>
      <c r="G18" s="45"/>
      <c r="H18" s="45"/>
      <c r="I18" s="43"/>
      <c r="J18" s="44"/>
      <c r="K18" s="253"/>
      <c r="L18" s="44"/>
      <c r="M18" s="85"/>
      <c r="N18" s="83"/>
      <c r="P18" s="49"/>
    </row>
    <row r="19" spans="2:16" ht="12.75" customHeight="1">
      <c r="B19" s="42">
        <v>5030</v>
      </c>
      <c r="C19" s="43"/>
      <c r="D19" s="43" t="s">
        <v>2</v>
      </c>
      <c r="E19" s="43"/>
      <c r="F19" s="45"/>
      <c r="G19" s="45"/>
      <c r="H19" s="45"/>
      <c r="I19" s="43"/>
      <c r="J19" s="44"/>
      <c r="K19" s="253"/>
      <c r="L19" s="44"/>
      <c r="M19" s="85"/>
      <c r="N19" s="83"/>
      <c r="P19" s="49"/>
    </row>
    <row r="20" spans="13:16" ht="12.75" customHeight="1">
      <c r="M20" s="53" t="s">
        <v>64</v>
      </c>
      <c r="N20" s="51">
        <f>SUM(M15:M19)</f>
        <v>0</v>
      </c>
      <c r="P20" s="102"/>
    </row>
    <row r="21" spans="1:16" ht="12.75" customHeight="1">
      <c r="A21" s="8" t="s">
        <v>3</v>
      </c>
      <c r="F21" s="6"/>
      <c r="G21" s="6"/>
      <c r="H21" s="6"/>
      <c r="P21" s="102"/>
    </row>
    <row r="22" spans="2:16" ht="12.75" customHeight="1">
      <c r="B22" s="38">
        <v>5210</v>
      </c>
      <c r="C22" s="39"/>
      <c r="D22" s="39" t="s">
        <v>4</v>
      </c>
      <c r="E22" s="39"/>
      <c r="F22" s="40"/>
      <c r="G22" s="40"/>
      <c r="H22" s="40"/>
      <c r="I22" s="39"/>
      <c r="J22" s="41"/>
      <c r="K22" s="252"/>
      <c r="L22" s="41"/>
      <c r="M22" s="84"/>
      <c r="N22" s="83"/>
      <c r="P22" s="102"/>
    </row>
    <row r="23" spans="2:18" ht="12.75" customHeight="1">
      <c r="B23" s="97">
        <v>5230</v>
      </c>
      <c r="C23" s="43"/>
      <c r="D23" s="43" t="s">
        <v>5</v>
      </c>
      <c r="E23" s="43"/>
      <c r="F23" s="43"/>
      <c r="G23" s="43"/>
      <c r="H23" s="43"/>
      <c r="I23" s="43"/>
      <c r="J23" s="44"/>
      <c r="K23" s="253"/>
      <c r="L23" s="44"/>
      <c r="M23" s="85"/>
      <c r="N23" s="83"/>
      <c r="P23" s="102"/>
      <c r="R23" s="93"/>
    </row>
    <row r="24" spans="2:16" ht="12.75" customHeight="1">
      <c r="B24" s="42">
        <v>5240</v>
      </c>
      <c r="C24" s="43"/>
      <c r="D24" s="46" t="s">
        <v>32</v>
      </c>
      <c r="E24" s="46"/>
      <c r="F24" s="47"/>
      <c r="G24" s="47"/>
      <c r="H24" s="47"/>
      <c r="I24" s="46"/>
      <c r="J24" s="48"/>
      <c r="K24" s="254"/>
      <c r="L24" s="48"/>
      <c r="M24" s="86"/>
      <c r="N24" s="83"/>
      <c r="P24" s="102"/>
    </row>
    <row r="25" spans="2:16" ht="12.75" customHeight="1">
      <c r="B25" s="42">
        <v>5245</v>
      </c>
      <c r="C25" s="43"/>
      <c r="D25" s="60" t="s">
        <v>82</v>
      </c>
      <c r="E25" s="43"/>
      <c r="F25" s="45"/>
      <c r="G25" s="45"/>
      <c r="H25" s="45"/>
      <c r="I25" s="43"/>
      <c r="J25" s="44"/>
      <c r="K25" s="253"/>
      <c r="L25" s="44"/>
      <c r="M25" s="85"/>
      <c r="N25" s="83"/>
      <c r="P25" s="102"/>
    </row>
    <row r="26" spans="2:16" ht="12.75" customHeight="1">
      <c r="B26" s="42">
        <v>5260</v>
      </c>
      <c r="C26" s="43"/>
      <c r="D26" s="60" t="s">
        <v>272</v>
      </c>
      <c r="E26" s="43"/>
      <c r="F26" s="45"/>
      <c r="G26" s="45"/>
      <c r="H26" s="45"/>
      <c r="I26" s="43"/>
      <c r="J26" s="44"/>
      <c r="K26" s="253"/>
      <c r="L26" s="44"/>
      <c r="M26" s="246"/>
      <c r="N26" s="83"/>
      <c r="P26" s="102"/>
    </row>
    <row r="27" spans="2:16" ht="12.75" customHeight="1">
      <c r="B27" s="42">
        <v>5270</v>
      </c>
      <c r="C27" s="39"/>
      <c r="D27" s="57" t="s">
        <v>66</v>
      </c>
      <c r="E27" s="39"/>
      <c r="F27" s="40"/>
      <c r="G27" s="40"/>
      <c r="H27" s="40"/>
      <c r="I27" s="39"/>
      <c r="J27" s="41"/>
      <c r="K27" s="252"/>
      <c r="L27" s="41"/>
      <c r="M27" s="84"/>
      <c r="N27" s="83"/>
      <c r="P27" s="102"/>
    </row>
    <row r="28" spans="2:18" ht="12.75" customHeight="1">
      <c r="B28" s="97">
        <v>5430</v>
      </c>
      <c r="C28" s="43"/>
      <c r="D28" s="43" t="s">
        <v>225</v>
      </c>
      <c r="E28" s="43"/>
      <c r="F28" s="43"/>
      <c r="G28" s="43"/>
      <c r="H28" s="43"/>
      <c r="I28" s="43"/>
      <c r="J28" s="44"/>
      <c r="K28" s="253"/>
      <c r="L28" s="44"/>
      <c r="M28" s="85"/>
      <c r="N28" s="83"/>
      <c r="P28" s="102"/>
      <c r="R28" s="93"/>
    </row>
    <row r="29" spans="13:16" ht="12.75" customHeight="1">
      <c r="M29" s="53" t="s">
        <v>64</v>
      </c>
      <c r="N29" s="51">
        <f>SUM(M22:M28)</f>
        <v>0</v>
      </c>
      <c r="P29" s="102"/>
    </row>
    <row r="30" spans="1:16" ht="12.75" customHeight="1">
      <c r="A30" s="8" t="s">
        <v>59</v>
      </c>
      <c r="F30" s="6"/>
      <c r="G30" s="6"/>
      <c r="H30" s="6"/>
      <c r="P30" s="102"/>
    </row>
    <row r="31" spans="2:16" ht="12.75" customHeight="1">
      <c r="B31" s="38">
        <v>5410</v>
      </c>
      <c r="C31" s="39"/>
      <c r="D31" s="39" t="s">
        <v>6</v>
      </c>
      <c r="E31" s="39"/>
      <c r="F31" s="40"/>
      <c r="G31" s="40"/>
      <c r="H31" s="40"/>
      <c r="I31" s="39"/>
      <c r="J31" s="41"/>
      <c r="K31" s="252"/>
      <c r="L31" s="41"/>
      <c r="M31" s="84"/>
      <c r="N31" s="83"/>
      <c r="P31" s="102"/>
    </row>
    <row r="32" spans="2:16" ht="12.75" customHeight="1">
      <c r="B32" s="42">
        <v>5440</v>
      </c>
      <c r="C32" s="43"/>
      <c r="D32" s="56" t="s">
        <v>67</v>
      </c>
      <c r="E32" s="43"/>
      <c r="F32" s="43"/>
      <c r="G32" s="43"/>
      <c r="H32" s="43"/>
      <c r="I32" s="43"/>
      <c r="J32" s="44"/>
      <c r="K32" s="253"/>
      <c r="L32" s="44"/>
      <c r="M32" s="85"/>
      <c r="N32" s="83"/>
      <c r="P32" s="102"/>
    </row>
    <row r="33" spans="2:16" ht="12.75" customHeight="1">
      <c r="B33" s="42">
        <v>5470</v>
      </c>
      <c r="C33" s="43"/>
      <c r="D33" s="46" t="s">
        <v>7</v>
      </c>
      <c r="E33" s="46"/>
      <c r="F33" s="47"/>
      <c r="G33" s="47"/>
      <c r="H33" s="47"/>
      <c r="I33" s="46"/>
      <c r="J33" s="48"/>
      <c r="K33" s="254"/>
      <c r="L33" s="48"/>
      <c r="M33" s="86"/>
      <c r="N33" s="83"/>
      <c r="P33" s="102"/>
    </row>
    <row r="34" spans="2:16" ht="12.75" customHeight="1">
      <c r="B34" s="42">
        <v>5480</v>
      </c>
      <c r="C34" s="43"/>
      <c r="D34" s="43" t="s">
        <v>35</v>
      </c>
      <c r="E34" s="43"/>
      <c r="F34" s="45"/>
      <c r="G34" s="45"/>
      <c r="H34" s="45"/>
      <c r="I34" s="43"/>
      <c r="J34" s="44"/>
      <c r="K34" s="253"/>
      <c r="L34" s="44"/>
      <c r="M34" s="85"/>
      <c r="N34" s="83"/>
      <c r="P34" s="102"/>
    </row>
    <row r="35" spans="2:16" ht="12.75" customHeight="1">
      <c r="B35" s="42">
        <v>5490</v>
      </c>
      <c r="C35" s="43"/>
      <c r="D35" s="43" t="s">
        <v>8</v>
      </c>
      <c r="E35" s="43"/>
      <c r="F35" s="45"/>
      <c r="G35" s="45"/>
      <c r="H35" s="45"/>
      <c r="I35" s="43"/>
      <c r="J35" s="44"/>
      <c r="K35" s="253"/>
      <c r="L35" s="44"/>
      <c r="M35" s="85"/>
      <c r="N35" s="83"/>
      <c r="P35" s="102"/>
    </row>
    <row r="36" spans="6:16" ht="12.75" customHeight="1">
      <c r="F36" s="6"/>
      <c r="G36" s="6"/>
      <c r="H36" s="6"/>
      <c r="M36" s="53" t="s">
        <v>64</v>
      </c>
      <c r="N36" s="52">
        <f>SUM(M31:M35)</f>
        <v>0</v>
      </c>
      <c r="P36" s="102"/>
    </row>
    <row r="37" spans="1:16" ht="12.75" customHeight="1">
      <c r="A37" s="8" t="s">
        <v>9</v>
      </c>
      <c r="F37" s="6"/>
      <c r="G37" s="6"/>
      <c r="H37" s="6"/>
      <c r="M37" s="49"/>
      <c r="P37" s="102"/>
    </row>
    <row r="38" spans="2:16" ht="12.75" customHeight="1">
      <c r="B38" s="38">
        <v>5420</v>
      </c>
      <c r="C38" s="39"/>
      <c r="D38" s="57" t="s">
        <v>68</v>
      </c>
      <c r="E38" s="39"/>
      <c r="F38" s="40"/>
      <c r="G38" s="40"/>
      <c r="H38" s="40"/>
      <c r="I38" s="39"/>
      <c r="J38" s="41"/>
      <c r="K38" s="252"/>
      <c r="L38" s="41"/>
      <c r="M38" s="84"/>
      <c r="N38" s="83"/>
      <c r="P38" s="102"/>
    </row>
    <row r="39" spans="2:16" ht="12.75" customHeight="1">
      <c r="B39" s="42">
        <v>5450</v>
      </c>
      <c r="C39" s="43"/>
      <c r="D39" s="43" t="s">
        <v>42</v>
      </c>
      <c r="E39" s="43"/>
      <c r="F39" s="43"/>
      <c r="G39" s="43"/>
      <c r="H39" s="43"/>
      <c r="I39" s="43"/>
      <c r="J39" s="44"/>
      <c r="K39" s="253"/>
      <c r="L39" s="44"/>
      <c r="M39" s="85"/>
      <c r="N39" s="83"/>
      <c r="P39" s="102"/>
    </row>
    <row r="40" spans="2:16" ht="12.75" customHeight="1">
      <c r="B40" s="42">
        <v>5453</v>
      </c>
      <c r="C40" s="43"/>
      <c r="D40" s="312" t="s">
        <v>87</v>
      </c>
      <c r="E40" s="313"/>
      <c r="F40" s="313"/>
      <c r="G40" s="313"/>
      <c r="H40" s="313"/>
      <c r="I40" s="313"/>
      <c r="J40" s="313"/>
      <c r="K40" s="313"/>
      <c r="L40" s="313"/>
      <c r="M40" s="86"/>
      <c r="N40" s="83"/>
      <c r="P40" s="102"/>
    </row>
    <row r="41" spans="2:16" ht="12.75" customHeight="1">
      <c r="B41" s="42">
        <v>5454</v>
      </c>
      <c r="C41" s="43"/>
      <c r="D41" s="312" t="s">
        <v>41</v>
      </c>
      <c r="E41" s="313"/>
      <c r="F41" s="313"/>
      <c r="G41" s="313"/>
      <c r="H41" s="313"/>
      <c r="I41" s="313"/>
      <c r="J41" s="313"/>
      <c r="K41" s="313"/>
      <c r="L41" s="313"/>
      <c r="M41" s="85"/>
      <c r="N41" s="83"/>
      <c r="P41" s="102"/>
    </row>
    <row r="42" spans="2:16" ht="12.75" customHeight="1">
      <c r="B42" s="42">
        <v>5455</v>
      </c>
      <c r="C42" s="43"/>
      <c r="D42" s="312" t="s">
        <v>89</v>
      </c>
      <c r="E42" s="313"/>
      <c r="F42" s="313"/>
      <c r="G42" s="313"/>
      <c r="H42" s="313"/>
      <c r="I42" s="313"/>
      <c r="J42" s="313"/>
      <c r="K42" s="313"/>
      <c r="L42" s="313"/>
      <c r="M42" s="85"/>
      <c r="N42" s="83"/>
      <c r="P42" s="102"/>
    </row>
    <row r="43" spans="2:16" ht="12.75" customHeight="1">
      <c r="B43" s="42">
        <v>5525</v>
      </c>
      <c r="C43" s="39"/>
      <c r="D43" s="39" t="s">
        <v>34</v>
      </c>
      <c r="E43" s="39"/>
      <c r="F43" s="40"/>
      <c r="G43" s="40"/>
      <c r="H43" s="40"/>
      <c r="I43" s="39"/>
      <c r="J43" s="41"/>
      <c r="K43" s="252"/>
      <c r="L43" s="41"/>
      <c r="M43" s="84"/>
      <c r="N43" s="83"/>
      <c r="P43" s="102"/>
    </row>
    <row r="44" spans="6:16" ht="12.75" customHeight="1">
      <c r="F44" s="6"/>
      <c r="G44" s="6"/>
      <c r="H44" s="6"/>
      <c r="M44" s="53" t="s">
        <v>64</v>
      </c>
      <c r="N44" s="52">
        <f>SUM(M38:M43)</f>
        <v>0</v>
      </c>
      <c r="P44" s="102"/>
    </row>
    <row r="45" spans="1:16" ht="12.75" customHeight="1">
      <c r="A45" s="8" t="s">
        <v>63</v>
      </c>
      <c r="F45" s="6"/>
      <c r="G45" s="6"/>
      <c r="H45" s="6"/>
      <c r="M45" s="49"/>
      <c r="P45" s="103"/>
    </row>
    <row r="46" spans="2:16" ht="12.75" customHeight="1">
      <c r="B46" s="38">
        <v>5463</v>
      </c>
      <c r="C46" s="39"/>
      <c r="D46" s="58" t="s">
        <v>69</v>
      </c>
      <c r="E46" s="39"/>
      <c r="F46" s="40"/>
      <c r="G46" s="40"/>
      <c r="H46" s="40"/>
      <c r="I46" s="39"/>
      <c r="J46" s="41"/>
      <c r="K46" s="252"/>
      <c r="L46" s="41"/>
      <c r="M46" s="84"/>
      <c r="N46" s="83"/>
      <c r="P46" s="103"/>
    </row>
    <row r="47" spans="2:16" ht="12.75" customHeight="1">
      <c r="B47" s="42">
        <v>5515</v>
      </c>
      <c r="C47" s="43"/>
      <c r="D47" s="43" t="s">
        <v>70</v>
      </c>
      <c r="E47" s="43"/>
      <c r="F47" s="43"/>
      <c r="G47" s="43"/>
      <c r="H47" s="43"/>
      <c r="I47" s="43"/>
      <c r="J47" s="44"/>
      <c r="K47" s="253"/>
      <c r="L47" s="44"/>
      <c r="M47" s="85"/>
      <c r="N47" s="83"/>
      <c r="P47" s="103"/>
    </row>
    <row r="48" spans="2:16" ht="12.75" customHeight="1">
      <c r="B48" s="42">
        <v>5520</v>
      </c>
      <c r="C48" s="43"/>
      <c r="D48" s="312" t="s">
        <v>11</v>
      </c>
      <c r="E48" s="313"/>
      <c r="F48" s="313"/>
      <c r="G48" s="313"/>
      <c r="H48" s="313"/>
      <c r="I48" s="313"/>
      <c r="J48" s="313"/>
      <c r="K48" s="313"/>
      <c r="L48" s="313"/>
      <c r="M48" s="86"/>
      <c r="N48" s="83"/>
      <c r="P48" s="103"/>
    </row>
    <row r="49" spans="2:16" ht="12.75" customHeight="1">
      <c r="B49" s="42">
        <v>5520</v>
      </c>
      <c r="C49" s="43"/>
      <c r="D49" s="312" t="s">
        <v>11</v>
      </c>
      <c r="E49" s="313"/>
      <c r="F49" s="313"/>
      <c r="G49" s="313"/>
      <c r="H49" s="313"/>
      <c r="I49" s="313"/>
      <c r="J49" s="313"/>
      <c r="K49" s="313"/>
      <c r="L49" s="313"/>
      <c r="M49" s="86"/>
      <c r="N49" s="83"/>
      <c r="P49" s="103"/>
    </row>
    <row r="50" spans="6:16" ht="12.75" customHeight="1">
      <c r="F50" s="6"/>
      <c r="G50" s="6"/>
      <c r="H50" s="6"/>
      <c r="M50" s="53" t="s">
        <v>64</v>
      </c>
      <c r="N50" s="52">
        <f>SUM(M46:M49)</f>
        <v>0</v>
      </c>
      <c r="P50" s="109"/>
    </row>
    <row r="51" spans="6:16" ht="12.75" customHeight="1" thickBot="1">
      <c r="F51" s="6"/>
      <c r="G51" s="6"/>
      <c r="H51" s="6"/>
      <c r="P51" s="109"/>
    </row>
    <row r="52" spans="1:18" s="54" customFormat="1" ht="16.5" thickBot="1" thickTop="1">
      <c r="A52" s="79"/>
      <c r="B52" s="62">
        <v>5600</v>
      </c>
      <c r="C52" s="61"/>
      <c r="D52" s="61"/>
      <c r="E52" s="62"/>
      <c r="F52" s="63"/>
      <c r="G52" s="63"/>
      <c r="H52" s="63"/>
      <c r="I52" s="64"/>
      <c r="J52" s="65"/>
      <c r="K52" s="255"/>
      <c r="L52" s="65"/>
      <c r="M52" s="99" t="s">
        <v>60</v>
      </c>
      <c r="N52" s="100">
        <f>N20+N29+N36+N44+N50</f>
        <v>0</v>
      </c>
      <c r="P52" s="110"/>
      <c r="R52" s="88"/>
    </row>
    <row r="53" spans="1:16" ht="14.25" customHeight="1" thickTop="1">
      <c r="A53" s="301" t="s">
        <v>79</v>
      </c>
      <c r="B53" s="302"/>
      <c r="C53" s="302"/>
      <c r="D53" s="302"/>
      <c r="E53" s="302"/>
      <c r="F53" s="302"/>
      <c r="G53" s="302"/>
      <c r="H53" s="302"/>
      <c r="I53" s="302"/>
      <c r="J53" s="302"/>
      <c r="K53" s="302"/>
      <c r="L53" s="302"/>
      <c r="M53" s="302"/>
      <c r="N53" s="302"/>
      <c r="O53" s="302"/>
      <c r="P53" s="302"/>
    </row>
    <row r="54" spans="4:16" ht="14.25" customHeight="1">
      <c r="D54" s="6"/>
      <c r="E54" s="6"/>
      <c r="P54" s="98"/>
    </row>
    <row r="55" spans="1:16" ht="12.75" customHeight="1">
      <c r="A55" s="8" t="s">
        <v>13</v>
      </c>
      <c r="D55" s="6"/>
      <c r="E55" s="6"/>
      <c r="P55" s="98"/>
    </row>
    <row r="56" spans="2:16" ht="12.75" customHeight="1">
      <c r="B56" s="38">
        <v>5250</v>
      </c>
      <c r="C56" s="39"/>
      <c r="D56" s="39" t="s">
        <v>71</v>
      </c>
      <c r="E56" s="39"/>
      <c r="F56" s="40"/>
      <c r="G56" s="40"/>
      <c r="H56" s="40"/>
      <c r="I56" s="39"/>
      <c r="J56" s="41"/>
      <c r="K56" s="252"/>
      <c r="L56" s="41"/>
      <c r="M56" s="84"/>
      <c r="N56" s="83"/>
      <c r="P56" s="49"/>
    </row>
    <row r="57" spans="2:16" ht="12.75" customHeight="1">
      <c r="B57" s="42">
        <v>6250</v>
      </c>
      <c r="C57" s="43"/>
      <c r="D57" s="95" t="s">
        <v>72</v>
      </c>
      <c r="E57" s="43"/>
      <c r="F57" s="43"/>
      <c r="G57" s="43"/>
      <c r="H57" s="43"/>
      <c r="I57" s="43"/>
      <c r="J57" s="44"/>
      <c r="K57" s="253"/>
      <c r="L57" s="44"/>
      <c r="M57" s="85"/>
      <c r="N57" s="83"/>
      <c r="P57" s="49"/>
    </row>
    <row r="58" spans="4:16" ht="12.75" customHeight="1">
      <c r="D58" s="8"/>
      <c r="E58" s="8"/>
      <c r="M58" s="53" t="s">
        <v>64</v>
      </c>
      <c r="N58" s="52">
        <f>IF(M57&lt;M56,-M56-M57,M56+M57)</f>
        <v>0</v>
      </c>
      <c r="P58" s="102"/>
    </row>
    <row r="59" spans="4:16" ht="12.75" customHeight="1">
      <c r="D59" s="8"/>
      <c r="E59" s="8"/>
      <c r="M59" s="49"/>
      <c r="P59" s="102"/>
    </row>
    <row r="60" spans="1:16" ht="12.75" customHeight="1">
      <c r="A60" s="8" t="s">
        <v>14</v>
      </c>
      <c r="D60" s="6"/>
      <c r="E60" s="6"/>
      <c r="M60" s="49"/>
      <c r="P60" s="102"/>
    </row>
    <row r="61" spans="2:16" ht="12.75" customHeight="1">
      <c r="B61" s="38">
        <v>6310</v>
      </c>
      <c r="C61" s="39"/>
      <c r="D61" s="39" t="s">
        <v>274</v>
      </c>
      <c r="E61" s="39"/>
      <c r="F61" s="40"/>
      <c r="G61" s="40"/>
      <c r="H61" s="40"/>
      <c r="I61" s="39"/>
      <c r="J61" s="41"/>
      <c r="K61" s="252"/>
      <c r="L61" s="41"/>
      <c r="M61" s="84"/>
      <c r="N61" s="83"/>
      <c r="P61" s="102"/>
    </row>
    <row r="62" spans="2:16" ht="12.75" customHeight="1">
      <c r="B62" s="42">
        <v>5290</v>
      </c>
      <c r="C62" s="43"/>
      <c r="D62" s="95" t="s">
        <v>105</v>
      </c>
      <c r="E62" s="43"/>
      <c r="F62" s="43"/>
      <c r="G62" s="43"/>
      <c r="H62" s="43"/>
      <c r="I62" s="43"/>
      <c r="J62" s="44"/>
      <c r="K62" s="253"/>
      <c r="L62" s="44"/>
      <c r="M62" s="85"/>
      <c r="N62" s="83"/>
      <c r="P62" s="102"/>
    </row>
    <row r="63" spans="2:16" ht="12.75" customHeight="1">
      <c r="B63" s="42">
        <v>6290</v>
      </c>
      <c r="C63" s="39"/>
      <c r="D63" s="58" t="s">
        <v>106</v>
      </c>
      <c r="E63" s="39"/>
      <c r="F63" s="40"/>
      <c r="G63" s="40"/>
      <c r="H63" s="40"/>
      <c r="I63" s="39"/>
      <c r="J63" s="41"/>
      <c r="K63" s="252"/>
      <c r="L63" s="41"/>
      <c r="M63" s="84"/>
      <c r="N63" s="83"/>
      <c r="O63" s="19"/>
      <c r="P63" s="102"/>
    </row>
    <row r="64" spans="2:16" ht="12.75" customHeight="1">
      <c r="B64" s="42">
        <v>5510</v>
      </c>
      <c r="C64" s="43"/>
      <c r="D64" s="95" t="s">
        <v>273</v>
      </c>
      <c r="E64" s="43"/>
      <c r="F64" s="43"/>
      <c r="G64" s="43"/>
      <c r="H64" s="43"/>
      <c r="I64" s="43"/>
      <c r="J64" s="44"/>
      <c r="K64" s="253"/>
      <c r="L64" s="44"/>
      <c r="M64" s="85"/>
      <c r="N64" s="83"/>
      <c r="P64" s="102"/>
    </row>
    <row r="65" spans="2:16" ht="12.75" customHeight="1">
      <c r="B65" s="42">
        <v>6315</v>
      </c>
      <c r="C65" s="39"/>
      <c r="D65" s="58" t="s">
        <v>73</v>
      </c>
      <c r="E65" s="39"/>
      <c r="F65" s="40"/>
      <c r="G65" s="40"/>
      <c r="H65" s="40"/>
      <c r="I65" s="39"/>
      <c r="J65" s="41"/>
      <c r="K65" s="252"/>
      <c r="L65" s="41"/>
      <c r="M65" s="84"/>
      <c r="N65" s="83"/>
      <c r="P65" s="102"/>
    </row>
    <row r="66" spans="2:16" ht="12.75" customHeight="1">
      <c r="B66" s="42">
        <v>6325</v>
      </c>
      <c r="C66" s="43"/>
      <c r="D66" s="43" t="s">
        <v>15</v>
      </c>
      <c r="E66" s="43"/>
      <c r="F66" s="43"/>
      <c r="G66" s="43"/>
      <c r="H66" s="43"/>
      <c r="I66" s="43"/>
      <c r="J66" s="44"/>
      <c r="K66" s="253"/>
      <c r="L66" s="44"/>
      <c r="M66" s="84"/>
      <c r="N66" s="83"/>
      <c r="P66" s="102"/>
    </row>
    <row r="67" spans="2:16" ht="12.75" customHeight="1">
      <c r="B67" s="42">
        <v>6830</v>
      </c>
      <c r="C67" s="39"/>
      <c r="D67" s="243" t="s">
        <v>218</v>
      </c>
      <c r="E67" s="39"/>
      <c r="F67" s="40"/>
      <c r="G67" s="40"/>
      <c r="H67" s="40"/>
      <c r="I67" s="39"/>
      <c r="J67" s="41"/>
      <c r="K67" s="252"/>
      <c r="L67" s="41"/>
      <c r="M67" s="84"/>
      <c r="N67" s="83"/>
      <c r="P67" s="102"/>
    </row>
    <row r="68" spans="2:16" ht="12.75" customHeight="1">
      <c r="B68" s="42">
        <v>6320</v>
      </c>
      <c r="C68" s="43"/>
      <c r="D68" s="60" t="s">
        <v>74</v>
      </c>
      <c r="E68" s="43"/>
      <c r="F68" s="43"/>
      <c r="G68" s="43"/>
      <c r="H68" s="43"/>
      <c r="I68" s="43"/>
      <c r="J68" s="44"/>
      <c r="K68" s="253"/>
      <c r="L68" s="44"/>
      <c r="M68" s="84"/>
      <c r="N68" s="83"/>
      <c r="P68" s="102"/>
    </row>
    <row r="69" spans="4:16" ht="12.75" customHeight="1">
      <c r="D69" s="7"/>
      <c r="E69" s="7"/>
      <c r="M69" s="53" t="s">
        <v>64</v>
      </c>
      <c r="N69" s="52">
        <f>SUM(M61:M69)</f>
        <v>0</v>
      </c>
      <c r="P69" s="102"/>
    </row>
    <row r="70" spans="4:16" ht="12.75" customHeight="1">
      <c r="D70" s="7"/>
      <c r="E70" s="7"/>
      <c r="M70" s="49"/>
      <c r="P70" s="102"/>
    </row>
    <row r="71" spans="1:16" ht="12.75" customHeight="1">
      <c r="A71" s="8" t="s">
        <v>16</v>
      </c>
      <c r="D71" s="6"/>
      <c r="E71" s="6"/>
      <c r="M71" s="49"/>
      <c r="P71" s="102"/>
    </row>
    <row r="72" spans="2:16" ht="12.75" customHeight="1">
      <c r="B72" s="38">
        <v>6340</v>
      </c>
      <c r="C72" s="39"/>
      <c r="D72" s="39" t="s">
        <v>39</v>
      </c>
      <c r="E72" s="39"/>
      <c r="F72" s="40"/>
      <c r="G72" s="40"/>
      <c r="H72" s="40"/>
      <c r="I72" s="39"/>
      <c r="J72" s="41"/>
      <c r="K72" s="252"/>
      <c r="L72" s="41"/>
      <c r="M72" s="84"/>
      <c r="N72" s="83"/>
      <c r="P72" s="102"/>
    </row>
    <row r="73" spans="2:16" ht="12.75" customHeight="1">
      <c r="B73" s="42">
        <v>6350</v>
      </c>
      <c r="C73" s="43"/>
      <c r="D73" s="60" t="s">
        <v>75</v>
      </c>
      <c r="E73" s="43"/>
      <c r="F73" s="43"/>
      <c r="G73" s="43"/>
      <c r="H73" s="43"/>
      <c r="I73" s="43"/>
      <c r="J73" s="44"/>
      <c r="K73" s="253"/>
      <c r="L73" s="44"/>
      <c r="M73" s="85"/>
      <c r="N73" s="83"/>
      <c r="P73" s="102"/>
    </row>
    <row r="74" spans="2:16" ht="12.75" customHeight="1">
      <c r="B74" s="42">
        <v>6355</v>
      </c>
      <c r="C74" s="39"/>
      <c r="D74" s="58" t="s">
        <v>43</v>
      </c>
      <c r="E74" s="39"/>
      <c r="F74" s="40"/>
      <c r="G74" s="40"/>
      <c r="H74" s="40"/>
      <c r="I74" s="39"/>
      <c r="J74" s="41"/>
      <c r="K74" s="252"/>
      <c r="L74" s="41"/>
      <c r="M74" s="84"/>
      <c r="N74" s="83"/>
      <c r="P74" s="102"/>
    </row>
    <row r="75" spans="2:16" ht="12.75" customHeight="1">
      <c r="B75" s="42">
        <v>6360</v>
      </c>
      <c r="C75" s="43"/>
      <c r="D75" s="43" t="s">
        <v>40</v>
      </c>
      <c r="E75" s="43"/>
      <c r="F75" s="43"/>
      <c r="G75" s="43"/>
      <c r="H75" s="43"/>
      <c r="I75" s="43"/>
      <c r="J75" s="44"/>
      <c r="K75" s="253"/>
      <c r="L75" s="44"/>
      <c r="M75" s="85"/>
      <c r="N75" s="83"/>
      <c r="P75" s="102"/>
    </row>
    <row r="76" spans="2:16" ht="12.75" customHeight="1">
      <c r="B76" s="42">
        <v>6370</v>
      </c>
      <c r="C76" s="39"/>
      <c r="D76" s="39" t="s">
        <v>17</v>
      </c>
      <c r="E76" s="39"/>
      <c r="F76" s="40"/>
      <c r="G76" s="40"/>
      <c r="H76" s="40"/>
      <c r="I76" s="39"/>
      <c r="J76" s="41"/>
      <c r="K76" s="252"/>
      <c r="L76" s="41"/>
      <c r="M76" s="84"/>
      <c r="N76" s="83"/>
      <c r="P76" s="102"/>
    </row>
    <row r="77" spans="2:16" ht="12.75" customHeight="1">
      <c r="B77" s="42">
        <v>6380</v>
      </c>
      <c r="C77" s="43"/>
      <c r="D77" s="60" t="s">
        <v>108</v>
      </c>
      <c r="E77" s="43"/>
      <c r="F77" s="43"/>
      <c r="G77" s="43"/>
      <c r="H77" s="43"/>
      <c r="I77" s="43"/>
      <c r="J77" s="44"/>
      <c r="K77" s="253"/>
      <c r="L77" s="44"/>
      <c r="M77" s="85"/>
      <c r="N77" s="83"/>
      <c r="P77" s="102"/>
    </row>
    <row r="78" spans="2:16" ht="12.75" customHeight="1">
      <c r="B78" s="42">
        <v>6390</v>
      </c>
      <c r="C78" s="39"/>
      <c r="D78" s="58" t="s">
        <v>76</v>
      </c>
      <c r="E78" s="39"/>
      <c r="F78" s="40"/>
      <c r="G78" s="40"/>
      <c r="H78" s="40"/>
      <c r="I78" s="39"/>
      <c r="J78" s="41"/>
      <c r="K78" s="252"/>
      <c r="L78" s="41"/>
      <c r="M78" s="84"/>
      <c r="N78" s="83"/>
      <c r="P78" s="102"/>
    </row>
    <row r="79" spans="2:16" ht="12.75" customHeight="1">
      <c r="B79" s="42">
        <v>6410</v>
      </c>
      <c r="C79" s="43"/>
      <c r="D79" s="43" t="s">
        <v>18</v>
      </c>
      <c r="E79" s="43"/>
      <c r="F79" s="43"/>
      <c r="G79" s="43"/>
      <c r="H79" s="43"/>
      <c r="I79" s="43"/>
      <c r="J79" s="44"/>
      <c r="K79" s="253"/>
      <c r="L79" s="44"/>
      <c r="M79" s="85"/>
      <c r="N79" s="83"/>
      <c r="P79" s="102"/>
    </row>
    <row r="80" spans="2:16" ht="12.75" customHeight="1">
      <c r="B80" s="42">
        <v>6420</v>
      </c>
      <c r="C80" s="39"/>
      <c r="D80" s="58" t="s">
        <v>77</v>
      </c>
      <c r="E80" s="39"/>
      <c r="F80" s="40"/>
      <c r="G80" s="40"/>
      <c r="H80" s="40"/>
      <c r="I80" s="39"/>
      <c r="J80" s="41"/>
      <c r="K80" s="252"/>
      <c r="L80" s="41"/>
      <c r="M80" s="84"/>
      <c r="N80" s="83"/>
      <c r="P80" s="102"/>
    </row>
    <row r="81" spans="2:16" ht="12.75" customHeight="1">
      <c r="B81" s="42">
        <v>6430</v>
      </c>
      <c r="C81" s="43"/>
      <c r="D81" s="43" t="s">
        <v>7</v>
      </c>
      <c r="E81" s="43"/>
      <c r="F81" s="43"/>
      <c r="G81" s="43"/>
      <c r="H81" s="43"/>
      <c r="I81" s="43"/>
      <c r="J81" s="44"/>
      <c r="K81" s="253"/>
      <c r="L81" s="44"/>
      <c r="M81" s="85"/>
      <c r="N81" s="83"/>
      <c r="P81" s="102"/>
    </row>
    <row r="82" spans="2:16" ht="12.75" customHeight="1">
      <c r="B82" s="42">
        <v>6435</v>
      </c>
      <c r="C82" s="39"/>
      <c r="D82" s="58" t="s">
        <v>78</v>
      </c>
      <c r="E82" s="39"/>
      <c r="F82" s="40"/>
      <c r="G82" s="40"/>
      <c r="H82" s="40"/>
      <c r="I82" s="39"/>
      <c r="J82" s="41"/>
      <c r="K82" s="252"/>
      <c r="L82" s="41"/>
      <c r="M82" s="84"/>
      <c r="N82" s="83"/>
      <c r="P82" s="102"/>
    </row>
    <row r="83" spans="4:16" ht="12.75" customHeight="1">
      <c r="D83" s="7"/>
      <c r="E83" s="7"/>
      <c r="M83" s="53" t="s">
        <v>64</v>
      </c>
      <c r="N83" s="52">
        <f>SUM(M72:M82)</f>
        <v>0</v>
      </c>
      <c r="P83" s="102"/>
    </row>
    <row r="84" spans="4:16" ht="12.75" customHeight="1">
      <c r="D84" s="7"/>
      <c r="E84" s="7"/>
      <c r="M84" s="49"/>
      <c r="P84" s="102"/>
    </row>
    <row r="85" spans="1:16" ht="12.75" customHeight="1">
      <c r="A85" s="8" t="s">
        <v>19</v>
      </c>
      <c r="D85" s="6"/>
      <c r="E85" s="6"/>
      <c r="M85" s="49"/>
      <c r="P85" s="102"/>
    </row>
    <row r="86" spans="2:16" ht="12.75" customHeight="1">
      <c r="B86" s="38">
        <v>6610</v>
      </c>
      <c r="C86" s="39"/>
      <c r="D86" s="58" t="s">
        <v>80</v>
      </c>
      <c r="E86" s="39"/>
      <c r="F86" s="40"/>
      <c r="G86" s="40"/>
      <c r="H86" s="40"/>
      <c r="I86" s="39"/>
      <c r="J86" s="41"/>
      <c r="K86" s="252"/>
      <c r="L86" s="41"/>
      <c r="M86" s="84"/>
      <c r="N86" s="83"/>
      <c r="P86" s="102"/>
    </row>
    <row r="87" spans="2:16" ht="12.75" customHeight="1">
      <c r="B87" s="42">
        <v>6615</v>
      </c>
      <c r="C87" s="43"/>
      <c r="D87" s="60" t="s">
        <v>81</v>
      </c>
      <c r="E87" s="43"/>
      <c r="F87" s="43"/>
      <c r="G87" s="43"/>
      <c r="H87" s="43"/>
      <c r="I87" s="43"/>
      <c r="J87" s="44"/>
      <c r="K87" s="253"/>
      <c r="L87" s="44"/>
      <c r="M87" s="85"/>
      <c r="N87" s="83"/>
      <c r="P87" s="102"/>
    </row>
    <row r="88" spans="2:16" ht="12.75" customHeight="1">
      <c r="B88" s="42">
        <v>6620</v>
      </c>
      <c r="C88" s="39"/>
      <c r="D88" s="39" t="s">
        <v>20</v>
      </c>
      <c r="E88" s="39"/>
      <c r="F88" s="40"/>
      <c r="G88" s="40"/>
      <c r="H88" s="40"/>
      <c r="I88" s="39"/>
      <c r="J88" s="41"/>
      <c r="K88" s="252"/>
      <c r="L88" s="41"/>
      <c r="M88" s="84"/>
      <c r="N88" s="83"/>
      <c r="P88" s="102"/>
    </row>
    <row r="89" spans="2:16" ht="12.75" customHeight="1">
      <c r="B89" s="42">
        <v>6630</v>
      </c>
      <c r="C89" s="43"/>
      <c r="D89" s="43" t="s">
        <v>21</v>
      </c>
      <c r="E89" s="43"/>
      <c r="F89" s="43"/>
      <c r="G89" s="43"/>
      <c r="H89" s="43"/>
      <c r="I89" s="43"/>
      <c r="J89" s="44"/>
      <c r="K89" s="253"/>
      <c r="L89" s="44"/>
      <c r="M89" s="85"/>
      <c r="N89" s="83"/>
      <c r="P89" s="102"/>
    </row>
    <row r="90" spans="4:16" ht="12.75" customHeight="1">
      <c r="D90" s="7"/>
      <c r="E90" s="7"/>
      <c r="M90" s="53" t="s">
        <v>64</v>
      </c>
      <c r="N90" s="52">
        <f>SUM(M86:M89)</f>
        <v>0</v>
      </c>
      <c r="P90" s="102"/>
    </row>
    <row r="91" spans="4:16" ht="12.75" customHeight="1">
      <c r="D91" s="7"/>
      <c r="E91" s="7"/>
      <c r="M91" s="49"/>
      <c r="P91" s="102"/>
    </row>
    <row r="92" spans="1:16" ht="12.75" customHeight="1">
      <c r="A92" s="8" t="s">
        <v>22</v>
      </c>
      <c r="D92" s="6"/>
      <c r="E92" s="6"/>
      <c r="M92" s="49"/>
      <c r="P92" s="102"/>
    </row>
    <row r="93" spans="2:16" ht="12.75" customHeight="1">
      <c r="B93" s="38">
        <v>6710</v>
      </c>
      <c r="C93" s="39"/>
      <c r="D93" s="58" t="s">
        <v>111</v>
      </c>
      <c r="E93" s="39"/>
      <c r="F93" s="40"/>
      <c r="G93" s="40"/>
      <c r="H93" s="40"/>
      <c r="I93" s="39"/>
      <c r="J93" s="41"/>
      <c r="K93" s="252"/>
      <c r="L93" s="41"/>
      <c r="M93" s="84"/>
      <c r="N93" s="83"/>
      <c r="P93" s="102"/>
    </row>
    <row r="94" spans="2:16" ht="12.75" customHeight="1">
      <c r="B94" s="42">
        <v>6720</v>
      </c>
      <c r="C94" s="43"/>
      <c r="D94" s="60" t="s">
        <v>112</v>
      </c>
      <c r="E94" s="43"/>
      <c r="F94" s="43"/>
      <c r="G94" s="43"/>
      <c r="H94" s="43"/>
      <c r="I94" s="43"/>
      <c r="J94" s="44"/>
      <c r="K94" s="253"/>
      <c r="L94" s="44"/>
      <c r="M94" s="85"/>
      <c r="N94" s="83"/>
      <c r="P94" s="102"/>
    </row>
    <row r="95" spans="2:16" ht="12.75" customHeight="1">
      <c r="B95" s="42">
        <v>5467</v>
      </c>
      <c r="C95" s="39"/>
      <c r="D95" s="96" t="s">
        <v>23</v>
      </c>
      <c r="E95" s="39"/>
      <c r="F95" s="40"/>
      <c r="G95" s="40"/>
      <c r="H95" s="40"/>
      <c r="I95" s="39"/>
      <c r="J95" s="41"/>
      <c r="K95" s="252"/>
      <c r="L95" s="41"/>
      <c r="M95" s="84"/>
      <c r="N95" s="83"/>
      <c r="P95" s="102"/>
    </row>
    <row r="96" spans="4:16" ht="12.75" customHeight="1">
      <c r="D96" s="7"/>
      <c r="E96" s="7"/>
      <c r="M96" s="53" t="s">
        <v>64</v>
      </c>
      <c r="N96" s="52">
        <f>SUM(M93:M95)</f>
        <v>0</v>
      </c>
      <c r="P96" s="102"/>
    </row>
    <row r="97" spans="4:16" ht="12.75" customHeight="1">
      <c r="D97" s="7"/>
      <c r="E97" s="7"/>
      <c r="M97" s="49"/>
      <c r="P97" s="102"/>
    </row>
    <row r="98" spans="1:16" ht="12.75" customHeight="1">
      <c r="A98" s="8" t="s">
        <v>83</v>
      </c>
      <c r="D98" s="6"/>
      <c r="E98" s="6"/>
      <c r="M98" s="49"/>
      <c r="P98" s="102"/>
    </row>
    <row r="99" spans="2:16" ht="12.75" customHeight="1">
      <c r="B99" s="38">
        <v>6810</v>
      </c>
      <c r="C99" s="39"/>
      <c r="D99" s="39" t="s">
        <v>24</v>
      </c>
      <c r="E99" s="39"/>
      <c r="F99" s="40"/>
      <c r="G99" s="40"/>
      <c r="H99" s="40"/>
      <c r="I99" s="39"/>
      <c r="J99" s="41"/>
      <c r="K99" s="252"/>
      <c r="L99" s="41"/>
      <c r="M99" s="84"/>
      <c r="N99" s="83"/>
      <c r="P99" s="102"/>
    </row>
    <row r="100" spans="2:16" ht="12.75" customHeight="1">
      <c r="B100" s="42">
        <v>5460</v>
      </c>
      <c r="C100" s="43"/>
      <c r="D100" s="95" t="s">
        <v>25</v>
      </c>
      <c r="E100" s="43"/>
      <c r="F100" s="43"/>
      <c r="G100" s="43"/>
      <c r="H100" s="43"/>
      <c r="I100" s="43"/>
      <c r="J100" s="44"/>
      <c r="K100" s="253"/>
      <c r="L100" s="44"/>
      <c r="M100" s="85"/>
      <c r="N100" s="83"/>
      <c r="P100" s="102"/>
    </row>
    <row r="101" spans="2:16" ht="12.75" customHeight="1">
      <c r="B101" s="42">
        <v>6820</v>
      </c>
      <c r="C101" s="39"/>
      <c r="D101" s="39" t="s">
        <v>26</v>
      </c>
      <c r="E101" s="39"/>
      <c r="F101" s="40"/>
      <c r="G101" s="40"/>
      <c r="H101" s="40"/>
      <c r="I101" s="39"/>
      <c r="J101" s="41"/>
      <c r="K101" s="252"/>
      <c r="L101" s="41"/>
      <c r="M101" s="84"/>
      <c r="N101" s="83"/>
      <c r="P101" s="102"/>
    </row>
    <row r="102" spans="4:16" ht="12.75" customHeight="1">
      <c r="D102" s="7"/>
      <c r="E102" s="7"/>
      <c r="M102" s="53" t="s">
        <v>64</v>
      </c>
      <c r="N102" s="52">
        <f>SUM(M99:M101)</f>
        <v>0</v>
      </c>
      <c r="P102" s="102"/>
    </row>
    <row r="103" spans="4:16" ht="12.75" customHeight="1">
      <c r="D103" s="7"/>
      <c r="E103" s="7"/>
      <c r="M103" s="49"/>
      <c r="P103" s="104"/>
    </row>
    <row r="104" spans="1:16" ht="12.75" customHeight="1">
      <c r="A104" s="8" t="s">
        <v>44</v>
      </c>
      <c r="D104" s="6"/>
      <c r="E104" s="6"/>
      <c r="M104" s="49"/>
      <c r="P104" s="102"/>
    </row>
    <row r="105" spans="2:16" ht="12.75" customHeight="1">
      <c r="B105" s="38">
        <v>6910</v>
      </c>
      <c r="C105" s="39"/>
      <c r="D105" s="58" t="s">
        <v>219</v>
      </c>
      <c r="E105" s="39"/>
      <c r="F105" s="40"/>
      <c r="G105" s="40"/>
      <c r="H105" s="40"/>
      <c r="I105" s="39"/>
      <c r="J105" s="41"/>
      <c r="K105" s="252"/>
      <c r="L105" s="41"/>
      <c r="M105" s="84"/>
      <c r="N105" s="83"/>
      <c r="P105" s="102"/>
    </row>
    <row r="106" spans="2:16" ht="12.75" customHeight="1">
      <c r="B106" s="42">
        <v>6920</v>
      </c>
      <c r="C106" s="43"/>
      <c r="D106" s="60" t="s">
        <v>220</v>
      </c>
      <c r="E106" s="43"/>
      <c r="F106" s="43"/>
      <c r="G106" s="43"/>
      <c r="H106" s="43"/>
      <c r="I106" s="43"/>
      <c r="J106" s="44"/>
      <c r="K106" s="253"/>
      <c r="L106" s="44"/>
      <c r="M106" s="85"/>
      <c r="N106" s="83"/>
      <c r="P106" s="102"/>
    </row>
    <row r="107" spans="4:16" ht="12.75" customHeight="1">
      <c r="D107" s="7"/>
      <c r="E107" s="7"/>
      <c r="M107" s="53" t="s">
        <v>64</v>
      </c>
      <c r="N107" s="52">
        <f>SUM(M105:M106)</f>
        <v>0</v>
      </c>
      <c r="P107" s="102"/>
    </row>
    <row r="108" spans="1:16" ht="12.75" customHeight="1">
      <c r="A108" s="8" t="s">
        <v>28</v>
      </c>
      <c r="D108" s="6"/>
      <c r="E108" s="6"/>
      <c r="M108" s="49"/>
      <c r="P108" s="104"/>
    </row>
    <row r="109" spans="2:16" ht="12.75" customHeight="1">
      <c r="B109" s="38">
        <v>7100</v>
      </c>
      <c r="C109" s="39"/>
      <c r="D109" s="58" t="s">
        <v>84</v>
      </c>
      <c r="E109" s="39"/>
      <c r="F109" s="40"/>
      <c r="G109" s="40"/>
      <c r="H109" s="40"/>
      <c r="I109" s="39"/>
      <c r="J109" s="41"/>
      <c r="K109" s="252"/>
      <c r="L109" s="41"/>
      <c r="M109" s="84"/>
      <c r="N109" s="83"/>
      <c r="P109" s="104"/>
    </row>
    <row r="110" spans="2:16" ht="12.75" customHeight="1">
      <c r="B110" s="42">
        <v>7200</v>
      </c>
      <c r="C110" s="43"/>
      <c r="D110" s="60" t="s">
        <v>85</v>
      </c>
      <c r="E110" s="43"/>
      <c r="F110" s="43"/>
      <c r="G110" s="43"/>
      <c r="H110" s="43"/>
      <c r="I110" s="43"/>
      <c r="J110" s="44"/>
      <c r="K110" s="253"/>
      <c r="L110" s="44"/>
      <c r="M110" s="85"/>
      <c r="N110" s="83"/>
      <c r="P110" s="102"/>
    </row>
    <row r="111" spans="4:16" ht="12.75" customHeight="1">
      <c r="D111" s="7"/>
      <c r="E111" s="7"/>
      <c r="M111" s="53" t="s">
        <v>64</v>
      </c>
      <c r="N111" s="52">
        <f>SUM(M109:M110)</f>
        <v>0</v>
      </c>
      <c r="P111" s="102"/>
    </row>
    <row r="112" spans="1:16" ht="14.25" customHeight="1">
      <c r="A112" s="301" t="s">
        <v>103</v>
      </c>
      <c r="B112" s="302"/>
      <c r="C112" s="302"/>
      <c r="D112" s="302"/>
      <c r="E112" s="302"/>
      <c r="F112" s="302"/>
      <c r="G112" s="302"/>
      <c r="H112" s="302"/>
      <c r="I112" s="302"/>
      <c r="J112" s="302"/>
      <c r="K112" s="302"/>
      <c r="L112" s="302"/>
      <c r="M112" s="302"/>
      <c r="N112" s="302"/>
      <c r="O112" s="302"/>
      <c r="P112" s="302"/>
    </row>
    <row r="113" spans="1:16" ht="15.75" customHeight="1">
      <c r="A113" s="8" t="s">
        <v>9</v>
      </c>
      <c r="D113" s="6"/>
      <c r="E113" s="6"/>
      <c r="M113" s="49"/>
      <c r="P113" s="111"/>
    </row>
    <row r="114" spans="2:16" ht="12.75" customHeight="1">
      <c r="B114" s="38">
        <v>7510</v>
      </c>
      <c r="C114" s="39"/>
      <c r="D114" s="39" t="s">
        <v>29</v>
      </c>
      <c r="E114" s="39"/>
      <c r="F114" s="40"/>
      <c r="G114" s="40"/>
      <c r="H114" s="40"/>
      <c r="I114" s="39"/>
      <c r="J114" s="41"/>
      <c r="K114" s="252"/>
      <c r="L114" s="41"/>
      <c r="M114" s="84"/>
      <c r="N114" s="83"/>
      <c r="P114" s="98"/>
    </row>
    <row r="115" spans="2:16" ht="12.75" customHeight="1">
      <c r="B115" s="42">
        <v>7520</v>
      </c>
      <c r="C115" s="43"/>
      <c r="D115" s="95" t="s">
        <v>86</v>
      </c>
      <c r="E115" s="43"/>
      <c r="F115" s="43"/>
      <c r="G115" s="43"/>
      <c r="H115" s="43"/>
      <c r="I115" s="43"/>
      <c r="J115" s="44"/>
      <c r="K115" s="253"/>
      <c r="L115" s="44"/>
      <c r="M115" s="85"/>
      <c r="N115" s="83"/>
      <c r="P115" s="49"/>
    </row>
    <row r="116" spans="2:16" ht="12.75" customHeight="1">
      <c r="B116" s="42">
        <v>7530</v>
      </c>
      <c r="C116" s="39"/>
      <c r="D116" s="326" t="s">
        <v>87</v>
      </c>
      <c r="E116" s="313"/>
      <c r="F116" s="313"/>
      <c r="G116" s="313"/>
      <c r="H116" s="313"/>
      <c r="I116" s="313"/>
      <c r="J116" s="313"/>
      <c r="K116" s="313"/>
      <c r="L116" s="313"/>
      <c r="M116" s="84"/>
      <c r="N116" s="83"/>
      <c r="P116" s="49"/>
    </row>
    <row r="117" spans="2:16" ht="12.75" customHeight="1">
      <c r="B117" s="42">
        <v>7540</v>
      </c>
      <c r="C117" s="43"/>
      <c r="D117" s="326" t="s">
        <v>41</v>
      </c>
      <c r="E117" s="313"/>
      <c r="F117" s="313"/>
      <c r="G117" s="313"/>
      <c r="H117" s="313"/>
      <c r="I117" s="313"/>
      <c r="J117" s="313"/>
      <c r="K117" s="313"/>
      <c r="L117" s="313"/>
      <c r="M117" s="85"/>
      <c r="N117" s="83"/>
      <c r="P117" s="49"/>
    </row>
    <row r="118" spans="4:16" ht="12.75" customHeight="1">
      <c r="D118" s="7"/>
      <c r="E118" s="7"/>
      <c r="M118" s="53" t="s">
        <v>64</v>
      </c>
      <c r="N118" s="52">
        <f>SUM(M114:M117)</f>
        <v>0</v>
      </c>
      <c r="P118" s="102"/>
    </row>
    <row r="119" spans="4:16" ht="12.75" customHeight="1">
      <c r="D119" s="7"/>
      <c r="E119" s="7"/>
      <c r="M119" s="49"/>
      <c r="P119" s="49"/>
    </row>
    <row r="120" spans="1:16" ht="12.75" customHeight="1">
      <c r="A120" s="8" t="s">
        <v>88</v>
      </c>
      <c r="D120" s="6"/>
      <c r="E120" s="6"/>
      <c r="M120" s="49"/>
      <c r="P120" s="49"/>
    </row>
    <row r="121" spans="2:16" ht="12.75" customHeight="1">
      <c r="B121" s="38">
        <v>7580</v>
      </c>
      <c r="C121" s="39"/>
      <c r="D121" s="58" t="s">
        <v>107</v>
      </c>
      <c r="E121" s="39"/>
      <c r="F121" s="40"/>
      <c r="G121" s="40"/>
      <c r="H121" s="40"/>
      <c r="I121" s="39"/>
      <c r="J121" s="41"/>
      <c r="K121" s="252"/>
      <c r="L121" s="41"/>
      <c r="M121" s="84"/>
      <c r="N121" s="83"/>
      <c r="P121" s="49"/>
    </row>
    <row r="122" spans="2:16" ht="12.75" customHeight="1">
      <c r="B122" s="42">
        <v>7590</v>
      </c>
      <c r="C122" s="43"/>
      <c r="D122" s="43" t="s">
        <v>30</v>
      </c>
      <c r="E122" s="43"/>
      <c r="F122" s="43"/>
      <c r="G122" s="43"/>
      <c r="H122" s="43"/>
      <c r="I122" s="43"/>
      <c r="J122" s="44"/>
      <c r="K122" s="253"/>
      <c r="L122" s="44"/>
      <c r="M122" s="85"/>
      <c r="N122" s="83"/>
      <c r="P122" s="49"/>
    </row>
    <row r="123" spans="13:16" ht="12.75" customHeight="1">
      <c r="M123" s="53" t="s">
        <v>64</v>
      </c>
      <c r="N123" s="52">
        <f>SUM(M121:M122)</f>
        <v>0</v>
      </c>
      <c r="P123" s="109"/>
    </row>
    <row r="124" spans="13:16" ht="12.75" customHeight="1" thickBot="1">
      <c r="M124" s="53"/>
      <c r="N124" s="17"/>
      <c r="P124" s="112"/>
    </row>
    <row r="125" spans="1:18" s="54" customFormat="1" ht="16.5" thickBot="1" thickTop="1">
      <c r="A125" s="79"/>
      <c r="B125" s="230">
        <v>7600</v>
      </c>
      <c r="C125" s="61"/>
      <c r="D125" s="61"/>
      <c r="E125" s="62"/>
      <c r="F125" s="63"/>
      <c r="G125" s="63"/>
      <c r="H125" s="63"/>
      <c r="I125" s="64"/>
      <c r="J125" s="65"/>
      <c r="K125" s="255"/>
      <c r="L125" s="65"/>
      <c r="M125" s="226" t="s">
        <v>61</v>
      </c>
      <c r="N125" s="223">
        <f>SUM(N55:N123)</f>
        <v>0</v>
      </c>
      <c r="P125" s="110"/>
      <c r="R125" s="88"/>
    </row>
    <row r="126" spans="4:14" ht="33.75" customHeight="1" thickTop="1">
      <c r="D126" s="7"/>
      <c r="E126" s="7"/>
      <c r="F126" s="9"/>
      <c r="G126" s="9"/>
      <c r="H126" s="9"/>
      <c r="I126" s="9"/>
      <c r="J126" s="13"/>
      <c r="K126" s="256"/>
      <c r="L126" s="13"/>
      <c r="N126" s="18"/>
    </row>
    <row r="127" spans="1:16" ht="18" customHeight="1">
      <c r="A127" s="316" t="s">
        <v>45</v>
      </c>
      <c r="B127" s="317"/>
      <c r="C127" s="317"/>
      <c r="D127" s="317"/>
      <c r="E127" s="317"/>
      <c r="F127" s="317"/>
      <c r="G127" s="317"/>
      <c r="H127" s="317"/>
      <c r="I127" s="317"/>
      <c r="J127" s="317"/>
      <c r="K127" s="317"/>
      <c r="L127" s="317"/>
      <c r="M127" s="317"/>
      <c r="N127" s="317"/>
      <c r="O127" s="317"/>
      <c r="P127" s="318"/>
    </row>
    <row r="128" ht="12.75" customHeight="1"/>
    <row r="129" spans="13:16" ht="13.5" customHeight="1">
      <c r="M129" s="66" t="s">
        <v>211</v>
      </c>
      <c r="N129" s="240">
        <f>N52</f>
        <v>0</v>
      </c>
      <c r="O129" s="50"/>
      <c r="P129" s="90"/>
    </row>
    <row r="130" spans="13:19" ht="13.5" customHeight="1" thickBot="1">
      <c r="M130" s="66" t="s">
        <v>109</v>
      </c>
      <c r="N130" s="68">
        <f>N125</f>
        <v>0</v>
      </c>
      <c r="O130" s="50"/>
      <c r="P130" s="90"/>
      <c r="S130" s="31"/>
    </row>
    <row r="131" spans="1:18" s="54" customFormat="1" ht="15" customHeight="1" thickBot="1" thickTop="1">
      <c r="A131" s="79"/>
      <c r="B131" s="230">
        <v>8600</v>
      </c>
      <c r="C131" s="61"/>
      <c r="D131" s="61"/>
      <c r="E131" s="61"/>
      <c r="F131" s="61"/>
      <c r="G131" s="61"/>
      <c r="H131" s="61"/>
      <c r="I131" s="61"/>
      <c r="J131" s="65"/>
      <c r="K131" s="255"/>
      <c r="L131" s="65"/>
      <c r="M131" s="99" t="s">
        <v>110</v>
      </c>
      <c r="N131" s="227">
        <f>N129-N130</f>
        <v>0</v>
      </c>
      <c r="O131" s="228"/>
      <c r="P131" s="229"/>
      <c r="R131" s="88"/>
    </row>
    <row r="132" spans="4:14" ht="33.75" customHeight="1" thickTop="1">
      <c r="D132" s="7"/>
      <c r="E132" s="7"/>
      <c r="F132" s="9"/>
      <c r="G132" s="9"/>
      <c r="H132" s="9"/>
      <c r="I132" s="9"/>
      <c r="J132" s="13"/>
      <c r="K132" s="256"/>
      <c r="L132" s="13"/>
      <c r="N132" s="18"/>
    </row>
    <row r="133" spans="1:16" ht="18" customHeight="1">
      <c r="A133" s="330" t="s">
        <v>93</v>
      </c>
      <c r="B133" s="331"/>
      <c r="C133" s="331"/>
      <c r="D133" s="331"/>
      <c r="E133" s="331"/>
      <c r="F133" s="331"/>
      <c r="G133" s="331"/>
      <c r="H133" s="331"/>
      <c r="I133" s="331"/>
      <c r="J133" s="331"/>
      <c r="K133" s="331"/>
      <c r="L133" s="331"/>
      <c r="M133" s="331"/>
      <c r="N133" s="331"/>
      <c r="O133" s="332"/>
      <c r="P133" s="333"/>
    </row>
    <row r="134" spans="6:14" ht="14.25">
      <c r="F134" s="1"/>
      <c r="G134" s="1"/>
      <c r="H134" s="1"/>
      <c r="J134" s="23"/>
      <c r="K134" s="257"/>
      <c r="L134" s="23"/>
      <c r="M134" s="17"/>
      <c r="N134" s="17"/>
    </row>
    <row r="135" spans="1:14" ht="14.25">
      <c r="A135" s="8" t="s">
        <v>33</v>
      </c>
      <c r="F135" s="1"/>
      <c r="G135" s="1"/>
      <c r="H135" s="1"/>
      <c r="J135" s="70" t="s">
        <v>12</v>
      </c>
      <c r="K135" s="257"/>
      <c r="L135" s="23"/>
      <c r="M135" s="17"/>
      <c r="N135" s="17"/>
    </row>
    <row r="136" spans="2:16" ht="12.75">
      <c r="B136" s="38">
        <v>5310</v>
      </c>
      <c r="C136" s="58" t="s">
        <v>94</v>
      </c>
      <c r="D136" s="39"/>
      <c r="E136" s="39"/>
      <c r="F136" s="299"/>
      <c r="G136" s="299"/>
      <c r="H136" s="299"/>
      <c r="J136" s="297">
        <v>6912</v>
      </c>
      <c r="K136" s="297"/>
      <c r="L136" s="73" t="s">
        <v>210</v>
      </c>
      <c r="M136" s="74"/>
      <c r="N136" s="74"/>
      <c r="O136" s="39"/>
      <c r="P136" s="84"/>
    </row>
    <row r="137" spans="2:16" ht="12.75">
      <c r="B137" s="42">
        <v>5320</v>
      </c>
      <c r="C137" s="60" t="s">
        <v>95</v>
      </c>
      <c r="D137" s="43"/>
      <c r="E137" s="43"/>
      <c r="F137" s="300"/>
      <c r="G137" s="300"/>
      <c r="H137" s="300"/>
      <c r="J137" s="298">
        <v>6922</v>
      </c>
      <c r="K137" s="298">
        <v>6922</v>
      </c>
      <c r="L137" s="75" t="s">
        <v>27</v>
      </c>
      <c r="M137" s="76"/>
      <c r="N137" s="76"/>
      <c r="O137" s="43"/>
      <c r="P137" s="85"/>
    </row>
    <row r="138" spans="2:16" ht="12.75">
      <c r="B138" s="42">
        <v>5422</v>
      </c>
      <c r="C138" s="60" t="s">
        <v>10</v>
      </c>
      <c r="D138" s="43"/>
      <c r="E138" s="43"/>
      <c r="F138" s="300"/>
      <c r="G138" s="300"/>
      <c r="H138" s="300"/>
      <c r="J138" s="298">
        <v>7202</v>
      </c>
      <c r="K138" s="298">
        <v>7202</v>
      </c>
      <c r="L138" s="75" t="s">
        <v>98</v>
      </c>
      <c r="M138" s="76"/>
      <c r="N138" s="76"/>
      <c r="O138" s="43"/>
      <c r="P138" s="85"/>
    </row>
    <row r="139" spans="2:16" ht="12.75">
      <c r="B139" s="42">
        <v>5432</v>
      </c>
      <c r="C139" s="60" t="s">
        <v>96</v>
      </c>
      <c r="D139" s="43"/>
      <c r="E139" s="43"/>
      <c r="F139" s="300"/>
      <c r="G139" s="300"/>
      <c r="H139" s="300"/>
      <c r="J139" s="298">
        <v>7300</v>
      </c>
      <c r="K139" s="298">
        <v>7300</v>
      </c>
      <c r="L139" s="75" t="s">
        <v>99</v>
      </c>
      <c r="M139" s="76"/>
      <c r="N139" s="76"/>
      <c r="O139" s="43"/>
      <c r="P139" s="84"/>
    </row>
    <row r="140" spans="2:16" ht="13.5" thickBot="1">
      <c r="B140" s="42">
        <v>5592</v>
      </c>
      <c r="C140" s="326" t="s">
        <v>97</v>
      </c>
      <c r="D140" s="313"/>
      <c r="E140" s="313"/>
      <c r="F140" s="341"/>
      <c r="G140" s="341"/>
      <c r="H140" s="341"/>
      <c r="J140" s="298">
        <v>7582</v>
      </c>
      <c r="K140" s="298">
        <v>7582</v>
      </c>
      <c r="L140" s="75" t="s">
        <v>104</v>
      </c>
      <c r="M140" s="76"/>
      <c r="N140" s="76"/>
      <c r="O140" s="43"/>
      <c r="P140" s="85"/>
    </row>
    <row r="141" spans="2:16" ht="13.5" thickBot="1">
      <c r="B141" s="236">
        <v>5602</v>
      </c>
      <c r="E141" s="94" t="s">
        <v>101</v>
      </c>
      <c r="F141" s="334">
        <f>SUM(F136:H140)</f>
        <v>0</v>
      </c>
      <c r="G141" s="335"/>
      <c r="H141" s="336"/>
      <c r="J141" s="298">
        <v>7592</v>
      </c>
      <c r="K141" s="298">
        <v>7592</v>
      </c>
      <c r="L141" s="75" t="s">
        <v>100</v>
      </c>
      <c r="M141" s="76"/>
      <c r="N141" s="76"/>
      <c r="O141" s="43"/>
      <c r="P141" s="85"/>
    </row>
    <row r="142" spans="6:16" ht="12.75">
      <c r="F142" s="1"/>
      <c r="G142" s="1"/>
      <c r="H142" s="1"/>
      <c r="J142" s="298">
        <v>7593</v>
      </c>
      <c r="K142" s="298">
        <v>7593</v>
      </c>
      <c r="L142" s="326" t="s">
        <v>97</v>
      </c>
      <c r="M142" s="313"/>
      <c r="N142" s="313"/>
      <c r="O142" s="327"/>
      <c r="P142" s="85"/>
    </row>
    <row r="143" spans="6:16" ht="13.5" thickBot="1">
      <c r="F143" s="1"/>
      <c r="G143" s="1"/>
      <c r="H143" s="1"/>
      <c r="J143" s="298">
        <v>7594</v>
      </c>
      <c r="K143" s="298">
        <v>7594</v>
      </c>
      <c r="L143" s="326" t="s">
        <v>97</v>
      </c>
      <c r="M143" s="313"/>
      <c r="N143" s="313"/>
      <c r="O143" s="327"/>
      <c r="P143" s="87"/>
    </row>
    <row r="144" spans="6:16" ht="13.5" thickBot="1">
      <c r="F144" s="1"/>
      <c r="G144" s="1"/>
      <c r="H144" s="1"/>
      <c r="J144" s="340">
        <v>7602</v>
      </c>
      <c r="K144" s="340"/>
      <c r="L144" s="23"/>
      <c r="M144" s="17"/>
      <c r="O144" s="80" t="s">
        <v>102</v>
      </c>
      <c r="P144" s="77">
        <f>SUM(P136:P143)</f>
        <v>0</v>
      </c>
    </row>
    <row r="145" spans="6:15" ht="15" thickBot="1">
      <c r="F145" s="1"/>
      <c r="G145" s="1"/>
      <c r="H145" s="1"/>
      <c r="J145" s="69"/>
      <c r="K145" s="257"/>
      <c r="L145" s="23"/>
      <c r="M145" s="17"/>
      <c r="N145" s="17"/>
      <c r="O145" s="1"/>
    </row>
    <row r="146" spans="6:16" ht="14.25" thickBot="1" thickTop="1">
      <c r="F146" s="1"/>
      <c r="G146" s="1"/>
      <c r="H146" s="1"/>
      <c r="J146" s="339">
        <v>8602</v>
      </c>
      <c r="K146" s="339"/>
      <c r="L146" s="23"/>
      <c r="M146" s="81"/>
      <c r="N146" s="82"/>
      <c r="O146" s="80" t="s">
        <v>110</v>
      </c>
      <c r="P146" s="78">
        <f>F141-P144</f>
        <v>0</v>
      </c>
    </row>
    <row r="147" spans="6:14" ht="40.5" customHeight="1" thickTop="1">
      <c r="F147" s="1"/>
      <c r="G147" s="1"/>
      <c r="H147" s="1"/>
      <c r="J147" s="23"/>
      <c r="K147" s="257"/>
      <c r="L147" s="23"/>
      <c r="M147" s="17"/>
      <c r="N147" s="17"/>
    </row>
    <row r="148" spans="1:16" ht="4.5" customHeight="1">
      <c r="A148" s="3"/>
      <c r="B148" s="2"/>
      <c r="C148" s="2"/>
      <c r="D148" s="2"/>
      <c r="E148" s="2"/>
      <c r="F148" s="2"/>
      <c r="G148" s="2"/>
      <c r="H148" s="2"/>
      <c r="I148" s="2"/>
      <c r="J148" s="2"/>
      <c r="K148" s="258"/>
      <c r="L148" s="2"/>
      <c r="M148" s="2"/>
      <c r="N148" s="26"/>
      <c r="O148" s="27"/>
      <c r="P148" s="28"/>
    </row>
    <row r="149" spans="1:16" ht="15" customHeight="1">
      <c r="A149" s="342" t="s">
        <v>91</v>
      </c>
      <c r="B149" s="307"/>
      <c r="C149" s="307"/>
      <c r="D149" s="307"/>
      <c r="E149" s="337"/>
      <c r="F149" s="338"/>
      <c r="G149" s="338"/>
      <c r="H149" s="338"/>
      <c r="I149" s="338"/>
      <c r="J149" s="338"/>
      <c r="K149" s="338"/>
      <c r="L149" s="338"/>
      <c r="M149" s="338"/>
      <c r="N149" s="72" t="s">
        <v>92</v>
      </c>
      <c r="O149" s="328"/>
      <c r="P149" s="329"/>
    </row>
    <row r="150" spans="1:16" ht="4.5" customHeight="1">
      <c r="A150" s="4"/>
      <c r="B150" s="5"/>
      <c r="C150" s="5"/>
      <c r="D150" s="5"/>
      <c r="E150" s="5"/>
      <c r="F150" s="5"/>
      <c r="G150" s="5"/>
      <c r="H150" s="5"/>
      <c r="I150" s="5"/>
      <c r="J150" s="5"/>
      <c r="K150" s="259"/>
      <c r="L150" s="5"/>
      <c r="M150" s="5"/>
      <c r="N150" s="29"/>
      <c r="O150" s="15"/>
      <c r="P150" s="30"/>
    </row>
    <row r="151" ht="14.25"/>
    <row r="152" spans="1:16" ht="14.25">
      <c r="A152" s="106"/>
      <c r="B152" s="106"/>
      <c r="C152" s="106"/>
      <c r="D152" s="106"/>
      <c r="E152" s="106"/>
      <c r="F152" s="106"/>
      <c r="G152" s="106"/>
      <c r="H152" s="106"/>
      <c r="I152" s="106"/>
      <c r="J152" s="122"/>
      <c r="K152" s="260"/>
      <c r="L152" s="122"/>
      <c r="M152" s="124"/>
      <c r="N152" s="124"/>
      <c r="O152" s="106"/>
      <c r="P152" s="124"/>
    </row>
    <row r="153" spans="1:16" ht="14.25">
      <c r="A153" s="106"/>
      <c r="B153" s="105"/>
      <c r="C153" s="105"/>
      <c r="D153" s="105"/>
      <c r="E153" s="105"/>
      <c r="F153" s="105"/>
      <c r="G153" s="105"/>
      <c r="H153" s="105"/>
      <c r="I153" s="106"/>
      <c r="J153" s="126"/>
      <c r="K153" s="261"/>
      <c r="L153" s="105"/>
      <c r="M153" s="105"/>
      <c r="N153" s="105"/>
      <c r="O153" s="105"/>
      <c r="P153" s="105"/>
    </row>
    <row r="154" spans="1:16" ht="14.25">
      <c r="A154" s="106"/>
      <c r="B154" s="106"/>
      <c r="C154" s="106"/>
      <c r="D154" s="106"/>
      <c r="E154" s="106"/>
      <c r="F154" s="106"/>
      <c r="G154" s="106"/>
      <c r="H154" s="106"/>
      <c r="I154" s="106"/>
      <c r="J154" s="122"/>
      <c r="K154" s="260"/>
      <c r="L154" s="122"/>
      <c r="M154" s="124"/>
      <c r="N154" s="124"/>
      <c r="O154" s="106"/>
      <c r="P154" s="124"/>
    </row>
    <row r="155" spans="1:16" ht="14.25">
      <c r="A155" s="106"/>
      <c r="B155" s="106"/>
      <c r="C155" s="106"/>
      <c r="D155" s="106"/>
      <c r="E155" s="106"/>
      <c r="F155" s="106"/>
      <c r="G155" s="106"/>
      <c r="H155" s="106"/>
      <c r="I155" s="106"/>
      <c r="J155" s="122"/>
      <c r="K155" s="260"/>
      <c r="L155" s="122"/>
      <c r="M155" s="124"/>
      <c r="N155" s="124"/>
      <c r="O155" s="106"/>
      <c r="P155" s="124"/>
    </row>
    <row r="156" spans="1:16" ht="14.25">
      <c r="A156" s="106"/>
      <c r="B156" s="106"/>
      <c r="C156" s="106"/>
      <c r="D156" s="106"/>
      <c r="E156" s="106"/>
      <c r="F156" s="127"/>
      <c r="G156" s="127"/>
      <c r="H156" s="127"/>
      <c r="I156" s="106"/>
      <c r="J156" s="105"/>
      <c r="K156" s="261"/>
      <c r="L156" s="122"/>
      <c r="M156" s="124"/>
      <c r="N156" s="124"/>
      <c r="O156" s="106"/>
      <c r="P156" s="125"/>
    </row>
    <row r="157" spans="1:16" ht="14.25">
      <c r="A157" s="106"/>
      <c r="B157" s="106"/>
      <c r="C157" s="106"/>
      <c r="D157" s="106"/>
      <c r="E157" s="106"/>
      <c r="F157" s="127"/>
      <c r="G157" s="127"/>
      <c r="H157" s="127"/>
      <c r="I157" s="106"/>
      <c r="J157" s="105"/>
      <c r="K157" s="261"/>
      <c r="L157" s="122"/>
      <c r="M157" s="124"/>
      <c r="N157" s="124"/>
      <c r="O157" s="106"/>
      <c r="P157" s="125"/>
    </row>
    <row r="158" spans="1:16" ht="14.25">
      <c r="A158" s="106"/>
      <c r="B158" s="106"/>
      <c r="C158" s="106"/>
      <c r="D158" s="106"/>
      <c r="E158" s="106"/>
      <c r="F158" s="127"/>
      <c r="G158" s="127"/>
      <c r="H158" s="127"/>
      <c r="I158" s="106"/>
      <c r="J158" s="105"/>
      <c r="K158" s="261"/>
      <c r="L158" s="122"/>
      <c r="M158" s="124"/>
      <c r="N158" s="124"/>
      <c r="O158" s="106"/>
      <c r="P158" s="125"/>
    </row>
    <row r="159" spans="1:16" ht="14.25">
      <c r="A159" s="106"/>
      <c r="B159" s="106"/>
      <c r="C159" s="106"/>
      <c r="D159" s="106"/>
      <c r="E159" s="106"/>
      <c r="F159" s="127"/>
      <c r="G159" s="127"/>
      <c r="H159" s="127"/>
      <c r="I159" s="106"/>
      <c r="J159" s="105"/>
      <c r="K159" s="261"/>
      <c r="L159" s="122"/>
      <c r="M159" s="124"/>
      <c r="N159" s="124"/>
      <c r="O159" s="106"/>
      <c r="P159" s="125"/>
    </row>
    <row r="160" spans="1:16" ht="14.25">
      <c r="A160" s="106"/>
      <c r="B160" s="106"/>
      <c r="C160" s="106"/>
      <c r="D160" s="123"/>
      <c r="E160" s="123"/>
      <c r="F160" s="127"/>
      <c r="G160" s="127"/>
      <c r="H160" s="127"/>
      <c r="I160" s="106"/>
      <c r="J160" s="105"/>
      <c r="K160" s="261"/>
      <c r="L160" s="122"/>
      <c r="M160" s="124"/>
      <c r="N160" s="124"/>
      <c r="O160" s="106"/>
      <c r="P160" s="125"/>
    </row>
    <row r="161" spans="1:16" ht="14.25">
      <c r="A161" s="106"/>
      <c r="B161" s="106"/>
      <c r="C161" s="106"/>
      <c r="D161" s="106"/>
      <c r="E161" s="106"/>
      <c r="F161" s="127"/>
      <c r="G161" s="127"/>
      <c r="H161" s="127"/>
      <c r="I161" s="106"/>
      <c r="J161" s="105"/>
      <c r="K161" s="261"/>
      <c r="L161" s="122"/>
      <c r="M161" s="124"/>
      <c r="N161" s="124"/>
      <c r="O161" s="106"/>
      <c r="P161" s="125"/>
    </row>
    <row r="162" spans="1:16" ht="14.25">
      <c r="A162" s="106"/>
      <c r="B162" s="106"/>
      <c r="C162" s="106"/>
      <c r="D162" s="106"/>
      <c r="E162" s="106"/>
      <c r="F162" s="127"/>
      <c r="G162" s="127"/>
      <c r="H162" s="127"/>
      <c r="I162" s="106"/>
      <c r="J162" s="105"/>
      <c r="K162" s="261"/>
      <c r="L162" s="123"/>
      <c r="M162" s="123"/>
      <c r="N162" s="123"/>
      <c r="O162" s="128"/>
      <c r="P162" s="125"/>
    </row>
    <row r="163" spans="1:16" ht="14.25">
      <c r="A163" s="106"/>
      <c r="B163" s="106"/>
      <c r="C163" s="106"/>
      <c r="D163" s="106"/>
      <c r="E163" s="106"/>
      <c r="F163" s="127"/>
      <c r="G163" s="127"/>
      <c r="H163" s="127"/>
      <c r="I163" s="106"/>
      <c r="J163" s="105"/>
      <c r="K163" s="261"/>
      <c r="L163" s="123"/>
      <c r="M163" s="123"/>
      <c r="N163" s="123"/>
      <c r="O163" s="128"/>
      <c r="P163" s="125"/>
    </row>
    <row r="164" spans="1:16" ht="14.25">
      <c r="A164" s="106"/>
      <c r="B164" s="106"/>
      <c r="C164" s="106"/>
      <c r="D164" s="106"/>
      <c r="E164" s="106"/>
      <c r="F164" s="127"/>
      <c r="G164" s="127"/>
      <c r="H164" s="127"/>
      <c r="I164" s="106"/>
      <c r="J164" s="122"/>
      <c r="K164" s="260"/>
      <c r="L164" s="122"/>
      <c r="M164" s="124"/>
      <c r="N164" s="124"/>
      <c r="O164" s="106"/>
      <c r="P164" s="124"/>
    </row>
    <row r="165" spans="1:16" ht="14.25">
      <c r="A165" s="106"/>
      <c r="B165" s="106"/>
      <c r="C165" s="106"/>
      <c r="D165" s="123"/>
      <c r="E165" s="123"/>
      <c r="F165" s="127"/>
      <c r="G165" s="127"/>
      <c r="H165" s="127"/>
      <c r="I165" s="106"/>
      <c r="J165" s="122"/>
      <c r="K165" s="260"/>
      <c r="L165" s="122"/>
      <c r="M165" s="124"/>
      <c r="N165" s="124"/>
      <c r="O165" s="106"/>
      <c r="P165" s="124"/>
    </row>
    <row r="166" ht="12" customHeight="1" hidden="1">
      <c r="E166" s="20"/>
    </row>
    <row r="167" spans="1:27" ht="14.25" hidden="1">
      <c r="A167" s="33">
        <v>1</v>
      </c>
      <c r="B167" s="35" t="s">
        <v>270</v>
      </c>
      <c r="C167" s="33"/>
      <c r="D167" s="33"/>
      <c r="E167" s="33"/>
      <c r="F167" s="33"/>
      <c r="G167" s="33"/>
      <c r="H167" s="33"/>
      <c r="I167" s="33"/>
      <c r="J167" s="247"/>
      <c r="K167" s="160">
        <v>106</v>
      </c>
      <c r="M167" s="20" t="s">
        <v>38</v>
      </c>
      <c r="N167" s="107">
        <v>1</v>
      </c>
      <c r="P167" s="107">
        <v>1</v>
      </c>
      <c r="Q167" s="245"/>
      <c r="R167" s="245"/>
      <c r="S167" s="59" t="s">
        <v>116</v>
      </c>
      <c r="Y167" s="244"/>
      <c r="Z167" s="245"/>
      <c r="AA167" s="59"/>
    </row>
    <row r="168" spans="1:27" ht="14.25" hidden="1">
      <c r="A168" s="33">
        <v>2</v>
      </c>
      <c r="B168" s="35" t="s">
        <v>237</v>
      </c>
      <c r="C168" s="33"/>
      <c r="D168" s="33"/>
      <c r="E168" s="33"/>
      <c r="F168" s="33"/>
      <c r="G168" s="33"/>
      <c r="H168" s="33"/>
      <c r="I168" s="33"/>
      <c r="J168" s="247"/>
      <c r="K168" s="284">
        <v>96</v>
      </c>
      <c r="M168" s="20" t="s">
        <v>54</v>
      </c>
      <c r="N168" s="107">
        <v>2</v>
      </c>
      <c r="P168" s="107">
        <v>2</v>
      </c>
      <c r="Q168" s="245"/>
      <c r="R168" s="245"/>
      <c r="S168" s="59" t="s">
        <v>117</v>
      </c>
      <c r="Y168" s="244"/>
      <c r="Z168" s="245"/>
      <c r="AA168" s="59"/>
    </row>
    <row r="169" spans="1:27" ht="14.25" hidden="1">
      <c r="A169" s="33">
        <v>3</v>
      </c>
      <c r="B169" s="35" t="s">
        <v>266</v>
      </c>
      <c r="C169" s="33"/>
      <c r="D169" s="33"/>
      <c r="E169" s="33"/>
      <c r="F169" s="33"/>
      <c r="G169" s="33"/>
      <c r="H169" s="33"/>
      <c r="I169" s="33"/>
      <c r="J169" s="247"/>
      <c r="K169" s="284">
        <v>101</v>
      </c>
      <c r="N169" s="107">
        <v>3</v>
      </c>
      <c r="P169" s="107">
        <v>3</v>
      </c>
      <c r="Q169" s="245"/>
      <c r="R169" s="245"/>
      <c r="Y169" s="244"/>
      <c r="Z169" s="245"/>
      <c r="AA169" s="59"/>
    </row>
    <row r="170" spans="1:27" ht="14.25" hidden="1">
      <c r="A170" s="33">
        <v>4</v>
      </c>
      <c r="B170" s="35" t="s">
        <v>271</v>
      </c>
      <c r="C170" s="33"/>
      <c r="D170" s="33"/>
      <c r="E170" s="33"/>
      <c r="F170" s="33"/>
      <c r="G170" s="33"/>
      <c r="H170" s="33"/>
      <c r="I170" s="33"/>
      <c r="J170" s="247"/>
      <c r="K170" s="160">
        <v>102</v>
      </c>
      <c r="N170" s="107">
        <v>4</v>
      </c>
      <c r="P170" s="107">
        <v>4</v>
      </c>
      <c r="Q170" s="245">
        <v>2018</v>
      </c>
      <c r="R170" s="245"/>
      <c r="Y170" s="244"/>
      <c r="Z170" s="245"/>
      <c r="AA170" s="59"/>
    </row>
    <row r="171" spans="1:27" ht="14.25" hidden="1">
      <c r="A171" s="33">
        <v>5</v>
      </c>
      <c r="B171" s="283" t="s">
        <v>52</v>
      </c>
      <c r="C171" s="33"/>
      <c r="D171" s="33"/>
      <c r="E171" s="33"/>
      <c r="F171" s="33"/>
      <c r="G171" s="33"/>
      <c r="H171" s="33"/>
      <c r="I171" s="33"/>
      <c r="J171" s="247"/>
      <c r="K171" s="284">
        <v>88</v>
      </c>
      <c r="N171" s="107">
        <v>5</v>
      </c>
      <c r="P171" s="107">
        <v>5</v>
      </c>
      <c r="Q171" s="245">
        <v>2019</v>
      </c>
      <c r="R171" s="245"/>
      <c r="Y171" s="244"/>
      <c r="Z171" s="245"/>
      <c r="AA171" s="59"/>
    </row>
    <row r="172" spans="1:27" ht="14.25" hidden="1">
      <c r="A172" s="33">
        <v>6</v>
      </c>
      <c r="B172" s="35" t="s">
        <v>50</v>
      </c>
      <c r="K172" s="284">
        <v>13</v>
      </c>
      <c r="N172" s="107">
        <v>6</v>
      </c>
      <c r="P172" s="107">
        <v>6</v>
      </c>
      <c r="Q172" s="245">
        <v>2020</v>
      </c>
      <c r="R172" s="245"/>
      <c r="Y172" s="244"/>
      <c r="Z172" s="245"/>
      <c r="AA172" s="59"/>
    </row>
    <row r="173" spans="1:29" ht="14.25" hidden="1">
      <c r="A173" s="33">
        <v>7</v>
      </c>
      <c r="B173" s="35" t="s">
        <v>236</v>
      </c>
      <c r="K173" s="284">
        <v>97</v>
      </c>
      <c r="N173" s="107">
        <v>7</v>
      </c>
      <c r="P173" s="107">
        <v>7</v>
      </c>
      <c r="Q173" s="245">
        <v>2021</v>
      </c>
      <c r="R173" s="245"/>
      <c r="Y173" s="160"/>
      <c r="AC173" s="34"/>
    </row>
    <row r="174" spans="1:29" ht="14.25" hidden="1">
      <c r="A174" s="33">
        <v>8</v>
      </c>
      <c r="B174" s="35" t="s">
        <v>227</v>
      </c>
      <c r="C174" s="33"/>
      <c r="D174" s="33"/>
      <c r="E174" s="33"/>
      <c r="F174" s="33"/>
      <c r="G174" s="33"/>
      <c r="H174" s="33"/>
      <c r="I174" s="33"/>
      <c r="J174" s="247"/>
      <c r="K174" s="284">
        <v>90</v>
      </c>
      <c r="N174" s="107">
        <v>8</v>
      </c>
      <c r="P174" s="107">
        <v>8</v>
      </c>
      <c r="Q174" s="245">
        <v>2022</v>
      </c>
      <c r="R174" s="245"/>
      <c r="Y174" s="160"/>
      <c r="AC174" s="34"/>
    </row>
    <row r="175" spans="1:29" ht="14.25" hidden="1">
      <c r="A175" s="33">
        <v>9</v>
      </c>
      <c r="B175" s="35" t="s">
        <v>267</v>
      </c>
      <c r="K175" s="285">
        <v>27</v>
      </c>
      <c r="N175" s="107">
        <v>9</v>
      </c>
      <c r="P175" s="107">
        <v>9</v>
      </c>
      <c r="Q175" s="245">
        <v>2023</v>
      </c>
      <c r="R175" s="245"/>
      <c r="Y175" s="160"/>
      <c r="AC175" s="34"/>
    </row>
    <row r="176" spans="1:29" ht="14.25" hidden="1">
      <c r="A176" s="33">
        <v>10</v>
      </c>
      <c r="B176" s="35" t="s">
        <v>276</v>
      </c>
      <c r="C176" s="33"/>
      <c r="D176" s="33"/>
      <c r="E176" s="33"/>
      <c r="F176" s="33"/>
      <c r="G176" s="33"/>
      <c r="H176" s="33"/>
      <c r="I176" s="33"/>
      <c r="J176" s="247"/>
      <c r="K176" s="285">
        <v>107</v>
      </c>
      <c r="N176" s="107">
        <v>10</v>
      </c>
      <c r="P176" s="107">
        <v>10</v>
      </c>
      <c r="Q176" s="245">
        <v>2024</v>
      </c>
      <c r="R176" s="245"/>
      <c r="Y176" s="160"/>
      <c r="AC176" s="34"/>
    </row>
    <row r="177" spans="1:29" ht="14.25" hidden="1">
      <c r="A177" s="33">
        <v>11</v>
      </c>
      <c r="B177" s="35" t="s">
        <v>234</v>
      </c>
      <c r="C177" s="33"/>
      <c r="D177" s="33"/>
      <c r="E177" s="33"/>
      <c r="F177" s="33"/>
      <c r="G177" s="33"/>
      <c r="H177" s="33"/>
      <c r="I177" s="33"/>
      <c r="J177" s="247"/>
      <c r="K177" s="284">
        <v>94</v>
      </c>
      <c r="N177" s="107">
        <v>11</v>
      </c>
      <c r="P177" s="107">
        <v>11</v>
      </c>
      <c r="Q177" s="245">
        <v>2025</v>
      </c>
      <c r="R177" s="245"/>
      <c r="Y177" s="160"/>
      <c r="AC177" s="34"/>
    </row>
    <row r="178" spans="1:29" ht="14.25" hidden="1">
      <c r="A178" s="33">
        <v>12</v>
      </c>
      <c r="B178" s="35" t="s">
        <v>48</v>
      </c>
      <c r="C178" s="33"/>
      <c r="D178" s="33"/>
      <c r="E178" s="33"/>
      <c r="F178" s="33"/>
      <c r="G178" s="33"/>
      <c r="H178" s="33"/>
      <c r="I178" s="33"/>
      <c r="J178" s="247"/>
      <c r="K178" s="284">
        <v>40</v>
      </c>
      <c r="N178" s="107">
        <v>12</v>
      </c>
      <c r="P178" s="107">
        <v>12</v>
      </c>
      <c r="Q178" s="245">
        <v>2026</v>
      </c>
      <c r="R178" s="245"/>
      <c r="Y178" s="160"/>
      <c r="AC178" s="34"/>
    </row>
    <row r="179" spans="1:29" ht="14.25" hidden="1">
      <c r="A179" s="33">
        <v>13</v>
      </c>
      <c r="B179" s="35" t="s">
        <v>228</v>
      </c>
      <c r="C179" s="33"/>
      <c r="D179" s="33"/>
      <c r="E179" s="33"/>
      <c r="F179" s="33"/>
      <c r="G179" s="33"/>
      <c r="H179" s="33"/>
      <c r="I179" s="33"/>
      <c r="J179" s="247"/>
      <c r="K179" s="284">
        <v>86</v>
      </c>
      <c r="N179" s="107">
        <v>13</v>
      </c>
      <c r="Q179" s="245">
        <v>2027</v>
      </c>
      <c r="R179" s="245"/>
      <c r="Y179" s="160"/>
      <c r="AC179" s="34"/>
    </row>
    <row r="180" spans="1:29" ht="14.25" hidden="1">
      <c r="A180" s="33">
        <v>14</v>
      </c>
      <c r="B180" s="35" t="s">
        <v>51</v>
      </c>
      <c r="C180" s="33"/>
      <c r="D180" s="33"/>
      <c r="E180" s="33"/>
      <c r="F180" s="33"/>
      <c r="G180" s="33"/>
      <c r="H180" s="33"/>
      <c r="I180" s="33"/>
      <c r="J180" s="247"/>
      <c r="K180" s="160">
        <v>49</v>
      </c>
      <c r="N180" s="107">
        <v>14</v>
      </c>
      <c r="Q180" s="245">
        <v>2028</v>
      </c>
      <c r="R180" s="245"/>
      <c r="Y180" s="160"/>
      <c r="AC180" s="34"/>
    </row>
    <row r="181" spans="1:29" ht="14.25" hidden="1">
      <c r="A181" s="33">
        <v>15</v>
      </c>
      <c r="B181" s="35" t="s">
        <v>230</v>
      </c>
      <c r="C181" s="33"/>
      <c r="D181" s="33"/>
      <c r="E181" s="33"/>
      <c r="F181" s="33"/>
      <c r="G181" s="33"/>
      <c r="H181" s="33"/>
      <c r="I181" s="33"/>
      <c r="J181" s="247"/>
      <c r="K181" s="284">
        <v>92</v>
      </c>
      <c r="N181" s="107">
        <v>15</v>
      </c>
      <c r="Q181" s="245">
        <v>2029</v>
      </c>
      <c r="R181" s="245"/>
      <c r="Y181" s="160"/>
      <c r="AC181" s="34"/>
    </row>
    <row r="182" spans="1:29" ht="14.25" hidden="1">
      <c r="A182" s="33">
        <v>16</v>
      </c>
      <c r="B182" s="35" t="s">
        <v>268</v>
      </c>
      <c r="C182" s="33"/>
      <c r="D182" s="33"/>
      <c r="E182" s="33"/>
      <c r="F182" s="33"/>
      <c r="G182" s="33"/>
      <c r="H182" s="33"/>
      <c r="I182" s="33"/>
      <c r="J182" s="247"/>
      <c r="K182" s="284">
        <v>99</v>
      </c>
      <c r="N182" s="107">
        <v>16</v>
      </c>
      <c r="Q182" s="245">
        <v>2030</v>
      </c>
      <c r="R182" s="245"/>
      <c r="Y182" s="160"/>
      <c r="AC182" s="34"/>
    </row>
    <row r="183" spans="1:29" ht="14.25" hidden="1">
      <c r="A183" s="33">
        <v>17</v>
      </c>
      <c r="B183" s="35" t="s">
        <v>226</v>
      </c>
      <c r="C183" s="33"/>
      <c r="D183" s="33"/>
      <c r="E183" s="33"/>
      <c r="F183" s="33"/>
      <c r="G183" s="33"/>
      <c r="H183" s="33"/>
      <c r="I183" s="33"/>
      <c r="J183" s="247"/>
      <c r="K183" s="284">
        <v>91</v>
      </c>
      <c r="N183" s="107">
        <v>17</v>
      </c>
      <c r="Q183" s="245">
        <v>2031</v>
      </c>
      <c r="R183" s="245"/>
      <c r="Y183" s="160"/>
      <c r="AC183" s="34"/>
    </row>
    <row r="184" spans="1:29" ht="14.25" hidden="1">
      <c r="A184" s="33">
        <v>18</v>
      </c>
      <c r="B184" s="35" t="s">
        <v>235</v>
      </c>
      <c r="C184" s="33"/>
      <c r="D184" s="33"/>
      <c r="E184" s="33"/>
      <c r="F184" s="33"/>
      <c r="G184" s="33"/>
      <c r="H184" s="33"/>
      <c r="I184" s="33"/>
      <c r="J184" s="247"/>
      <c r="K184" s="284">
        <v>98</v>
      </c>
      <c r="N184" s="107">
        <v>18</v>
      </c>
      <c r="Q184" s="245">
        <v>2032</v>
      </c>
      <c r="R184" s="245"/>
      <c r="Y184" s="160"/>
      <c r="AC184" s="34"/>
    </row>
    <row r="185" spans="1:29" ht="14.25" hidden="1">
      <c r="A185" s="33">
        <v>19</v>
      </c>
      <c r="B185" s="35" t="s">
        <v>49</v>
      </c>
      <c r="K185" s="284">
        <v>57</v>
      </c>
      <c r="N185" s="107">
        <v>19</v>
      </c>
      <c r="Q185" s="245">
        <v>2033</v>
      </c>
      <c r="R185" s="245"/>
      <c r="Y185" s="160"/>
      <c r="AC185" s="34"/>
    </row>
    <row r="186" spans="1:29" ht="14.25" hidden="1">
      <c r="A186" s="33">
        <v>20</v>
      </c>
      <c r="B186" s="283" t="s">
        <v>53</v>
      </c>
      <c r="C186" s="33"/>
      <c r="D186" s="33"/>
      <c r="E186" s="33"/>
      <c r="F186" s="33"/>
      <c r="G186" s="33"/>
      <c r="H186" s="33"/>
      <c r="I186" s="33"/>
      <c r="J186" s="247"/>
      <c r="K186" s="284">
        <v>89</v>
      </c>
      <c r="N186" s="107">
        <v>20</v>
      </c>
      <c r="Q186" s="245">
        <v>2034</v>
      </c>
      <c r="R186" s="245"/>
      <c r="Y186" s="160"/>
      <c r="AC186" s="34"/>
    </row>
    <row r="187" spans="1:29" ht="14.25" hidden="1">
      <c r="A187" s="33">
        <v>21</v>
      </c>
      <c r="B187" s="35" t="s">
        <v>232</v>
      </c>
      <c r="C187" s="33"/>
      <c r="D187" s="33"/>
      <c r="E187" s="33"/>
      <c r="F187" s="33"/>
      <c r="G187" s="33"/>
      <c r="H187" s="33"/>
      <c r="I187" s="33"/>
      <c r="J187" s="247"/>
      <c r="K187" s="284">
        <v>100</v>
      </c>
      <c r="N187" s="107">
        <v>21</v>
      </c>
      <c r="Q187" s="245">
        <v>2035</v>
      </c>
      <c r="R187" s="245"/>
      <c r="Y187" s="160"/>
      <c r="AC187" s="34"/>
    </row>
    <row r="188" spans="1:29" ht="14.25" hidden="1">
      <c r="A188" s="33">
        <v>22</v>
      </c>
      <c r="B188" s="35" t="s">
        <v>233</v>
      </c>
      <c r="C188" s="33"/>
      <c r="D188" s="33"/>
      <c r="E188" s="33"/>
      <c r="F188" s="33"/>
      <c r="G188" s="33"/>
      <c r="H188" s="33"/>
      <c r="I188" s="33"/>
      <c r="J188" s="247"/>
      <c r="K188" s="284">
        <v>95</v>
      </c>
      <c r="N188" s="107">
        <v>22</v>
      </c>
      <c r="Q188" s="245">
        <v>2036</v>
      </c>
      <c r="R188" s="245"/>
      <c r="Y188" s="160"/>
      <c r="AC188" s="34"/>
    </row>
    <row r="189" spans="1:29" ht="14.25" hidden="1">
      <c r="A189" s="33">
        <v>23</v>
      </c>
      <c r="B189" s="35" t="s">
        <v>239</v>
      </c>
      <c r="C189" s="33"/>
      <c r="D189" s="33"/>
      <c r="E189" s="33"/>
      <c r="F189" s="33"/>
      <c r="G189" s="33"/>
      <c r="H189" s="33"/>
      <c r="I189" s="33"/>
      <c r="J189" s="247"/>
      <c r="K189" s="160">
        <v>103</v>
      </c>
      <c r="N189" s="107">
        <v>23</v>
      </c>
      <c r="Q189" s="245">
        <v>2037</v>
      </c>
      <c r="R189" s="245"/>
      <c r="Y189" s="160"/>
      <c r="AC189" s="34"/>
    </row>
    <row r="190" spans="1:29" ht="14.25" hidden="1">
      <c r="A190" s="33">
        <v>24</v>
      </c>
      <c r="B190" s="35" t="s">
        <v>269</v>
      </c>
      <c r="K190" s="284">
        <v>63</v>
      </c>
      <c r="N190" s="107">
        <v>24</v>
      </c>
      <c r="Q190" s="245">
        <v>2038</v>
      </c>
      <c r="R190" s="245"/>
      <c r="Y190" s="160"/>
      <c r="AC190" s="34"/>
    </row>
    <row r="191" spans="1:29" ht="14.25" hidden="1">
      <c r="A191" s="33">
        <v>25</v>
      </c>
      <c r="B191" s="35" t="s">
        <v>238</v>
      </c>
      <c r="C191" s="33"/>
      <c r="D191" s="33"/>
      <c r="E191" s="33"/>
      <c r="F191" s="33"/>
      <c r="G191" s="33"/>
      <c r="H191" s="33"/>
      <c r="I191" s="33"/>
      <c r="J191" s="247"/>
      <c r="K191" s="160">
        <v>104</v>
      </c>
      <c r="N191" s="107">
        <v>25</v>
      </c>
      <c r="Q191" s="245">
        <v>2039</v>
      </c>
      <c r="R191" s="245"/>
      <c r="Y191" s="160"/>
      <c r="AC191" s="34"/>
    </row>
    <row r="192" spans="1:29" ht="14.25" hidden="1">
      <c r="A192" s="33">
        <v>26</v>
      </c>
      <c r="B192" s="35" t="s">
        <v>240</v>
      </c>
      <c r="C192" s="33"/>
      <c r="D192" s="33"/>
      <c r="E192" s="33"/>
      <c r="F192" s="33"/>
      <c r="G192" s="33"/>
      <c r="H192" s="33"/>
      <c r="I192" s="33"/>
      <c r="J192" s="247"/>
      <c r="K192" s="160">
        <v>105</v>
      </c>
      <c r="N192" s="107">
        <v>26</v>
      </c>
      <c r="Q192" s="245">
        <v>2040</v>
      </c>
      <c r="R192" s="245"/>
      <c r="Y192" s="160"/>
      <c r="AC192" s="34"/>
    </row>
    <row r="193" spans="1:29" ht="14.25" hidden="1">
      <c r="A193" s="33">
        <v>27</v>
      </c>
      <c r="B193" s="35" t="s">
        <v>229</v>
      </c>
      <c r="C193" s="33"/>
      <c r="D193" s="33"/>
      <c r="E193" s="33"/>
      <c r="F193" s="33"/>
      <c r="G193" s="33"/>
      <c r="H193" s="33"/>
      <c r="I193" s="33"/>
      <c r="J193" s="247"/>
      <c r="K193" s="284">
        <v>93</v>
      </c>
      <c r="N193" s="107">
        <v>27</v>
      </c>
      <c r="Y193" s="160"/>
      <c r="AC193" s="34"/>
    </row>
    <row r="194" spans="1:29" ht="14.25" hidden="1">
      <c r="A194" s="35"/>
      <c r="B194" s="248" t="s">
        <v>231</v>
      </c>
      <c r="C194" s="33"/>
      <c r="D194" s="33"/>
      <c r="E194" s="33"/>
      <c r="F194" s="33"/>
      <c r="G194" s="33"/>
      <c r="H194" s="33"/>
      <c r="I194" s="33"/>
      <c r="J194" s="247"/>
      <c r="K194" s="160">
        <v>400</v>
      </c>
      <c r="N194" s="107">
        <v>28</v>
      </c>
      <c r="Y194" s="160"/>
      <c r="AC194" s="34"/>
    </row>
    <row r="195" spans="14:29" ht="14.25" hidden="1">
      <c r="N195" s="107">
        <v>29</v>
      </c>
      <c r="Y195" s="160"/>
      <c r="AC195" s="34"/>
    </row>
    <row r="196" spans="1:29" ht="14.25" hidden="1">
      <c r="A196" s="35"/>
      <c r="B196" s="33"/>
      <c r="C196" s="33"/>
      <c r="D196" s="33"/>
      <c r="E196" s="33"/>
      <c r="F196" s="33"/>
      <c r="G196" s="33"/>
      <c r="H196" s="33"/>
      <c r="I196" s="33"/>
      <c r="J196" s="247"/>
      <c r="K196" s="160"/>
      <c r="N196" s="107">
        <v>30</v>
      </c>
      <c r="Y196" s="160"/>
      <c r="AC196" s="34"/>
    </row>
    <row r="197" spans="1:29" ht="14.25" hidden="1">
      <c r="A197" s="35"/>
      <c r="B197" s="33"/>
      <c r="C197" s="33"/>
      <c r="D197" s="33"/>
      <c r="E197" s="33"/>
      <c r="F197" s="33"/>
      <c r="G197" s="33"/>
      <c r="H197" s="33"/>
      <c r="I197" s="33"/>
      <c r="J197" s="247"/>
      <c r="K197" s="160"/>
      <c r="N197" s="107">
        <v>31</v>
      </c>
      <c r="Y197" s="160"/>
      <c r="AC197" s="34"/>
    </row>
    <row r="198" spans="1:29" ht="14.25" hidden="1">
      <c r="A198" s="35"/>
      <c r="B198" s="33"/>
      <c r="C198" s="33"/>
      <c r="D198" s="33"/>
      <c r="E198" s="33"/>
      <c r="F198" s="33"/>
      <c r="G198" s="33"/>
      <c r="H198" s="33"/>
      <c r="I198" s="33"/>
      <c r="J198" s="247"/>
      <c r="K198" s="160"/>
      <c r="Y198" s="160"/>
      <c r="AC198" s="34"/>
    </row>
    <row r="199" spans="1:29" ht="14.25" hidden="1">
      <c r="A199" s="35"/>
      <c r="B199" s="33"/>
      <c r="Y199" s="160"/>
      <c r="AC199" s="34"/>
    </row>
    <row r="200" spans="1:29" ht="14.25">
      <c r="A200" s="35"/>
      <c r="B200" s="33"/>
      <c r="C200" s="33"/>
      <c r="D200" s="33"/>
      <c r="E200" s="33"/>
      <c r="F200" s="33"/>
      <c r="G200" s="33"/>
      <c r="H200" s="33"/>
      <c r="I200" s="33"/>
      <c r="J200" s="247"/>
      <c r="K200" s="160"/>
      <c r="Y200" s="160"/>
      <c r="AC200" s="34"/>
    </row>
    <row r="201" spans="1:29" ht="14.25">
      <c r="A201" s="35"/>
      <c r="B201" s="33"/>
      <c r="C201" s="33"/>
      <c r="D201" s="33"/>
      <c r="E201" s="33"/>
      <c r="F201" s="33"/>
      <c r="G201" s="33"/>
      <c r="H201" s="33"/>
      <c r="I201" s="33"/>
      <c r="J201" s="247"/>
      <c r="K201" s="160"/>
      <c r="Y201" s="160"/>
      <c r="AC201" s="34"/>
    </row>
    <row r="202" spans="1:29" ht="14.25">
      <c r="A202" s="35"/>
      <c r="B202" s="33"/>
      <c r="C202" s="33"/>
      <c r="D202" s="33"/>
      <c r="E202" s="33"/>
      <c r="F202" s="33"/>
      <c r="G202" s="33"/>
      <c r="H202" s="33"/>
      <c r="I202" s="33"/>
      <c r="J202" s="247"/>
      <c r="K202" s="160"/>
      <c r="Y202" s="160"/>
      <c r="AC202" s="34"/>
    </row>
    <row r="203" spans="1:29" ht="14.25">
      <c r="A203" s="35"/>
      <c r="B203" s="33"/>
      <c r="Y203" s="160"/>
      <c r="AC203" s="34"/>
    </row>
    <row r="204" spans="1:29" ht="14.25">
      <c r="A204" s="35"/>
      <c r="B204" s="33"/>
      <c r="C204" s="33"/>
      <c r="D204" s="33"/>
      <c r="E204" s="33"/>
      <c r="F204" s="33"/>
      <c r="G204" s="33"/>
      <c r="H204" s="33"/>
      <c r="I204" s="33"/>
      <c r="J204" s="247"/>
      <c r="K204" s="160"/>
      <c r="Y204" s="160"/>
      <c r="AC204" s="34"/>
    </row>
    <row r="205" spans="1:29" ht="14.25">
      <c r="A205" s="35"/>
      <c r="B205" s="33"/>
      <c r="C205" s="33"/>
      <c r="D205" s="33"/>
      <c r="E205" s="33"/>
      <c r="F205" s="33"/>
      <c r="G205" s="33"/>
      <c r="H205" s="33"/>
      <c r="I205" s="33"/>
      <c r="J205" s="247"/>
      <c r="K205" s="160"/>
      <c r="Y205" s="160"/>
      <c r="AC205" s="34"/>
    </row>
    <row r="206" spans="1:29" ht="14.25">
      <c r="A206" s="35"/>
      <c r="B206" s="33"/>
      <c r="C206" s="33"/>
      <c r="D206" s="33"/>
      <c r="E206" s="33"/>
      <c r="F206" s="33"/>
      <c r="G206" s="33"/>
      <c r="H206" s="33"/>
      <c r="I206" s="33"/>
      <c r="J206" s="247"/>
      <c r="K206" s="160"/>
      <c r="Y206" s="160"/>
      <c r="AC206" s="35"/>
    </row>
    <row r="207" spans="1:29" ht="14.25">
      <c r="A207" s="35"/>
      <c r="B207" s="33"/>
      <c r="C207" s="33"/>
      <c r="D207" s="33"/>
      <c r="E207" s="33"/>
      <c r="F207" s="33"/>
      <c r="G207" s="33"/>
      <c r="H207" s="33"/>
      <c r="I207" s="33"/>
      <c r="J207" s="247"/>
      <c r="K207" s="160"/>
      <c r="Y207" s="160"/>
      <c r="AC207" s="34"/>
    </row>
    <row r="208" spans="1:29" ht="14.25">
      <c r="A208" s="35"/>
      <c r="C208" s="33"/>
      <c r="D208" s="34"/>
      <c r="E208" s="33"/>
      <c r="F208" s="33"/>
      <c r="G208" s="33"/>
      <c r="H208" s="33"/>
      <c r="I208" s="33"/>
      <c r="J208" s="247"/>
      <c r="Y208" s="160"/>
      <c r="AC208" s="34"/>
    </row>
    <row r="209" spans="25:29" ht="14.25">
      <c r="Y209" s="160"/>
      <c r="AC209" s="34"/>
    </row>
    <row r="210" spans="1:29" ht="14.25">
      <c r="A210" s="35"/>
      <c r="Y210" s="160"/>
      <c r="AC210" s="34"/>
    </row>
    <row r="211" spans="1:29" ht="14.25">
      <c r="A211" s="33"/>
      <c r="Y211" s="160"/>
      <c r="AC211" s="34"/>
    </row>
    <row r="212" spans="1:29" ht="14.25">
      <c r="A212" s="33"/>
      <c r="Y212" s="160"/>
      <c r="AC212" s="34"/>
    </row>
    <row r="213" spans="1:29" ht="14.25">
      <c r="A213" s="33"/>
      <c r="Y213" s="160"/>
      <c r="AC213" s="34"/>
    </row>
    <row r="214" spans="1:29" ht="14.25">
      <c r="A214" s="33"/>
      <c r="Y214" s="160"/>
      <c r="AC214" s="34"/>
    </row>
    <row r="215" spans="1:29" ht="14.25">
      <c r="A215" s="33"/>
      <c r="Y215" s="160"/>
      <c r="AC215" s="34"/>
    </row>
    <row r="216" spans="1:29" ht="14.25">
      <c r="A216" s="33"/>
      <c r="Y216" s="160"/>
      <c r="AC216" s="34"/>
    </row>
    <row r="217" spans="1:29" ht="14.25">
      <c r="A217" s="33"/>
      <c r="Y217" s="160"/>
      <c r="AC217" s="34"/>
    </row>
    <row r="218" spans="1:29" ht="14.25">
      <c r="A218" s="33"/>
      <c r="Y218" s="160"/>
      <c r="AC218" s="34"/>
    </row>
    <row r="219" spans="1:29" ht="14.25">
      <c r="A219" s="33"/>
      <c r="B219" s="33"/>
      <c r="C219" s="33"/>
      <c r="D219" s="33"/>
      <c r="E219" s="33"/>
      <c r="F219" s="33"/>
      <c r="G219" s="33"/>
      <c r="H219" s="33"/>
      <c r="I219" s="33"/>
      <c r="J219" s="247"/>
      <c r="K219" s="160"/>
      <c r="Y219" s="160"/>
      <c r="AC219" s="34"/>
    </row>
    <row r="220" spans="1:29" ht="14.25">
      <c r="A220" s="33"/>
      <c r="Y220" s="160"/>
      <c r="AC220" s="34"/>
    </row>
    <row r="221" spans="1:29" ht="14.25">
      <c r="A221" s="33"/>
      <c r="Y221" s="160"/>
      <c r="AC221" s="34"/>
    </row>
    <row r="222" spans="1:29" ht="14.25">
      <c r="A222" s="33"/>
      <c r="Y222" s="160"/>
      <c r="AC222" s="34"/>
    </row>
    <row r="223" spans="1:29" ht="14.25">
      <c r="A223" s="33"/>
      <c r="Y223" s="160"/>
      <c r="AC223" s="34"/>
    </row>
    <row r="224" spans="1:25" ht="14.25">
      <c r="A224" s="33"/>
      <c r="Y224" s="160"/>
    </row>
    <row r="225" spans="1:25" ht="14.25">
      <c r="A225" s="33"/>
      <c r="Y225" s="160"/>
    </row>
    <row r="226" ht="14.25">
      <c r="A226" s="33"/>
    </row>
    <row r="227" ht="14.25">
      <c r="A227" s="33"/>
    </row>
    <row r="228" ht="14.25">
      <c r="A228" s="33"/>
    </row>
  </sheetData>
  <sheetProtection password="C896" sheet="1" objects="1" scenarios="1"/>
  <mergeCells count="41">
    <mergeCell ref="O149:P149"/>
    <mergeCell ref="A133:P133"/>
    <mergeCell ref="F141:H141"/>
    <mergeCell ref="E149:M149"/>
    <mergeCell ref="L143:O143"/>
    <mergeCell ref="J146:K146"/>
    <mergeCell ref="J144:K144"/>
    <mergeCell ref="F140:H140"/>
    <mergeCell ref="C140:E140"/>
    <mergeCell ref="A149:D149"/>
    <mergeCell ref="J143:K143"/>
    <mergeCell ref="J140:K140"/>
    <mergeCell ref="J141:K141"/>
    <mergeCell ref="J142:K142"/>
    <mergeCell ref="L142:O142"/>
    <mergeCell ref="D116:L116"/>
    <mergeCell ref="D117:L117"/>
    <mergeCell ref="F138:H138"/>
    <mergeCell ref="J139:K139"/>
    <mergeCell ref="F139:H139"/>
    <mergeCell ref="Q2:T2"/>
    <mergeCell ref="A127:P127"/>
    <mergeCell ref="A10:P10"/>
    <mergeCell ref="D40:L40"/>
    <mergeCell ref="M2:N2"/>
    <mergeCell ref="O2:P2"/>
    <mergeCell ref="K2:L2"/>
    <mergeCell ref="A1:P1"/>
    <mergeCell ref="A12:P12"/>
    <mergeCell ref="J4:P4"/>
    <mergeCell ref="A112:P112"/>
    <mergeCell ref="D48:L48"/>
    <mergeCell ref="D41:L41"/>
    <mergeCell ref="D42:L42"/>
    <mergeCell ref="D49:L49"/>
    <mergeCell ref="J136:K136"/>
    <mergeCell ref="J137:K137"/>
    <mergeCell ref="J138:K138"/>
    <mergeCell ref="F136:H136"/>
    <mergeCell ref="F137:H137"/>
    <mergeCell ref="A53:P53"/>
  </mergeCells>
  <dataValidations count="6">
    <dataValidation type="list" allowBlank="1" showInputMessage="1" showErrorMessage="1" sqref="P8">
      <formula1>$M$167:$M$168</formula1>
    </dataValidation>
    <dataValidation type="list" allowBlank="1" showInputMessage="1" showErrorMessage="1" sqref="I2 F2">
      <formula1>$N$167:$N$197</formula1>
    </dataValidation>
    <dataValidation type="list" allowBlank="1" showInputMessage="1" showErrorMessage="1" sqref="J2 G2">
      <formula1>$P$167:$P$178</formula1>
    </dataValidation>
    <dataValidation type="list" allowBlank="1" showInputMessage="1" showErrorMessage="1" sqref="K2:L2">
      <formula1>$Q$170:$Q$192</formula1>
    </dataValidation>
    <dataValidation type="list" allowBlank="1" showInputMessage="1" showErrorMessage="1" sqref="O2:P2">
      <formula1>$S$167:$S$168</formula1>
    </dataValidation>
    <dataValidation type="list" allowBlank="1" showInputMessage="1" showErrorMessage="1" sqref="J4:P4">
      <formula1>$B$167:$B$194</formula1>
    </dataValidation>
  </dataValidations>
  <printOptions horizontalCentered="1"/>
  <pageMargins left="0.65" right="0.65" top="0.65" bottom="0.65" header="0.65" footer="0.65"/>
  <pageSetup fitToHeight="3" horizontalDpi="600" verticalDpi="600" orientation="portrait" scale="93" r:id="rId4"/>
  <rowBreaks count="2" manualBreakCount="2">
    <brk id="52" max="15" man="1"/>
    <brk id="111" max="1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C115"/>
  <sheetViews>
    <sheetView showGridLines="0" zoomScalePageLayoutView="0" workbookViewId="0" topLeftCell="A1">
      <selection activeCell="AA1" sqref="AA1:AS1"/>
    </sheetView>
  </sheetViews>
  <sheetFormatPr defaultColWidth="11.421875" defaultRowHeight="12.75"/>
  <cols>
    <col min="1" max="20" width="2.7109375" style="0" customWidth="1"/>
    <col min="21" max="21" width="2.28125" style="0" customWidth="1"/>
    <col min="22" max="41" width="2.7109375" style="0" customWidth="1"/>
    <col min="42" max="42" width="2.28125" style="0" customWidth="1"/>
    <col min="43" max="109" width="2.7109375" style="0" customWidth="1"/>
  </cols>
  <sheetData>
    <row r="1" spans="1:54" ht="15" customHeight="1" thickBot="1">
      <c r="A1" s="350" t="s">
        <v>119</v>
      </c>
      <c r="B1" s="351"/>
      <c r="C1" s="351"/>
      <c r="D1" s="351"/>
      <c r="Z1" s="21" t="s">
        <v>46</v>
      </c>
      <c r="AA1" s="308"/>
      <c r="AB1" s="309"/>
      <c r="AC1" s="309"/>
      <c r="AD1" s="309"/>
      <c r="AE1" s="309"/>
      <c r="AF1" s="309"/>
      <c r="AG1" s="309"/>
      <c r="AH1" s="309"/>
      <c r="AI1" s="309"/>
      <c r="AJ1" s="309"/>
      <c r="AK1" s="309"/>
      <c r="AL1" s="309"/>
      <c r="AM1" s="309"/>
      <c r="AN1" s="309"/>
      <c r="AO1" s="309"/>
      <c r="AP1" s="309"/>
      <c r="AQ1" s="309"/>
      <c r="AR1" s="309"/>
      <c r="AS1" s="374"/>
      <c r="AV1" s="94" t="s">
        <v>156</v>
      </c>
      <c r="AW1" s="371" t="e">
        <f>VLOOKUP(AA1,M64:AC92,17,FALSE)</f>
        <v>#N/A</v>
      </c>
      <c r="AX1" s="372"/>
      <c r="AY1" s="372"/>
      <c r="AZ1" s="372"/>
      <c r="BA1" s="372"/>
      <c r="BB1" s="373"/>
    </row>
    <row r="2" spans="1:16" ht="12.75" customHeight="1" thickBot="1">
      <c r="A2" s="352"/>
      <c r="B2" s="352"/>
      <c r="C2" s="352"/>
      <c r="D2" s="352"/>
      <c r="J2" s="12"/>
      <c r="K2" s="12"/>
      <c r="L2" s="12"/>
      <c r="M2" s="14"/>
      <c r="N2" s="14"/>
      <c r="P2" s="14"/>
    </row>
    <row r="3" spans="1:54" ht="12.75" customHeight="1">
      <c r="A3" s="144"/>
      <c r="B3" s="145"/>
      <c r="C3" s="145"/>
      <c r="D3" s="145"/>
      <c r="E3" s="146"/>
      <c r="F3" s="146"/>
      <c r="G3" s="146"/>
      <c r="H3" s="146"/>
      <c r="I3" s="146"/>
      <c r="J3" s="147"/>
      <c r="K3" s="147"/>
      <c r="L3" s="147"/>
      <c r="M3" s="148"/>
      <c r="N3" s="148"/>
      <c r="O3" s="146"/>
      <c r="P3" s="148"/>
      <c r="Q3" s="146"/>
      <c r="R3" s="146"/>
      <c r="S3" s="146"/>
      <c r="T3" s="149"/>
      <c r="U3" s="1"/>
      <c r="V3" s="150"/>
      <c r="W3" s="146"/>
      <c r="X3" s="146"/>
      <c r="Y3" s="146"/>
      <c r="Z3" s="146"/>
      <c r="AA3" s="146"/>
      <c r="AB3" s="146"/>
      <c r="AC3" s="146"/>
      <c r="AD3" s="146"/>
      <c r="AE3" s="146"/>
      <c r="AF3" s="146"/>
      <c r="AG3" s="146"/>
      <c r="AH3" s="146"/>
      <c r="AI3" s="146"/>
      <c r="AJ3" s="146"/>
      <c r="AK3" s="146"/>
      <c r="AL3" s="146"/>
      <c r="AM3" s="146"/>
      <c r="AN3" s="146"/>
      <c r="AO3" s="149"/>
      <c r="AP3" s="1"/>
      <c r="AQ3" s="150"/>
      <c r="AR3" s="146"/>
      <c r="AS3" s="146"/>
      <c r="AT3" s="146"/>
      <c r="AU3" s="146"/>
      <c r="AV3" s="146"/>
      <c r="AW3" s="146"/>
      <c r="AX3" s="146"/>
      <c r="AY3" s="146"/>
      <c r="AZ3" s="146"/>
      <c r="BA3" s="146"/>
      <c r="BB3" s="149"/>
    </row>
    <row r="4" spans="1:54" ht="12.75" customHeight="1">
      <c r="A4" s="361" t="s">
        <v>120</v>
      </c>
      <c r="B4" s="362"/>
      <c r="C4" s="362"/>
      <c r="D4" s="362"/>
      <c r="E4" s="362"/>
      <c r="F4" s="362"/>
      <c r="G4" s="362"/>
      <c r="H4" s="362"/>
      <c r="I4" s="362"/>
      <c r="J4" s="362"/>
      <c r="K4" s="362"/>
      <c r="L4" s="362"/>
      <c r="M4" s="362"/>
      <c r="N4" s="362"/>
      <c r="O4" s="362"/>
      <c r="P4" s="362"/>
      <c r="Q4" s="362"/>
      <c r="R4" s="362"/>
      <c r="S4" s="362"/>
      <c r="T4" s="378"/>
      <c r="V4" s="361" t="s">
        <v>122</v>
      </c>
      <c r="W4" s="362"/>
      <c r="X4" s="362"/>
      <c r="Y4" s="362" t="s">
        <v>122</v>
      </c>
      <c r="Z4" s="362"/>
      <c r="AA4" s="362"/>
      <c r="AB4" s="362"/>
      <c r="AC4" s="362"/>
      <c r="AD4" s="362"/>
      <c r="AE4" s="362"/>
      <c r="AF4" s="362"/>
      <c r="AG4" s="362"/>
      <c r="AH4" s="362"/>
      <c r="AI4" s="362"/>
      <c r="AJ4" s="362"/>
      <c r="AK4" s="362"/>
      <c r="AL4" s="362"/>
      <c r="AM4" s="362"/>
      <c r="AN4" s="362"/>
      <c r="AO4" s="378"/>
      <c r="AQ4" s="361" t="s">
        <v>142</v>
      </c>
      <c r="AR4" s="362"/>
      <c r="AS4" s="362"/>
      <c r="AT4" s="362"/>
      <c r="AU4" s="362"/>
      <c r="AV4" s="362"/>
      <c r="AW4" s="364" t="s">
        <v>144</v>
      </c>
      <c r="AX4" s="364"/>
      <c r="AY4" s="364"/>
      <c r="AZ4" s="364"/>
      <c r="BA4" s="364"/>
      <c r="BB4" s="365"/>
    </row>
    <row r="5" spans="1:54" ht="12.75" customHeight="1">
      <c r="A5" s="117"/>
      <c r="B5" s="113" t="s">
        <v>121</v>
      </c>
      <c r="C5" s="1"/>
      <c r="D5" s="1"/>
      <c r="E5" s="1"/>
      <c r="F5" s="1"/>
      <c r="G5" s="1"/>
      <c r="H5" s="1"/>
      <c r="I5" s="1"/>
      <c r="J5" s="70"/>
      <c r="K5" s="23"/>
      <c r="L5" s="23"/>
      <c r="M5" s="17"/>
      <c r="N5" s="17"/>
      <c r="O5" s="1"/>
      <c r="P5" s="17"/>
      <c r="Q5" s="1"/>
      <c r="R5" s="1"/>
      <c r="S5" s="1"/>
      <c r="T5" s="115"/>
      <c r="V5" s="114"/>
      <c r="W5" s="113" t="s">
        <v>121</v>
      </c>
      <c r="X5" s="1"/>
      <c r="Y5" s="1"/>
      <c r="Z5" s="1"/>
      <c r="AA5" s="1"/>
      <c r="AB5" s="1"/>
      <c r="AC5" s="1"/>
      <c r="AD5" s="1"/>
      <c r="AE5" s="1"/>
      <c r="AF5" s="1"/>
      <c r="AG5" s="1"/>
      <c r="AH5" s="1"/>
      <c r="AI5" s="1"/>
      <c r="AJ5" s="1"/>
      <c r="AK5" s="1"/>
      <c r="AL5" s="1"/>
      <c r="AM5" s="1"/>
      <c r="AN5" s="1"/>
      <c r="AO5" s="115"/>
      <c r="AQ5" s="361" t="s">
        <v>143</v>
      </c>
      <c r="AR5" s="363"/>
      <c r="AS5" s="363"/>
      <c r="AT5" s="363"/>
      <c r="AU5" s="363"/>
      <c r="AV5" s="363"/>
      <c r="AW5" s="364" t="s">
        <v>145</v>
      </c>
      <c r="AX5" s="364"/>
      <c r="AY5" s="364"/>
      <c r="AZ5" s="364"/>
      <c r="BA5" s="364"/>
      <c r="BB5" s="365"/>
    </row>
    <row r="6" spans="1:54" ht="12.75" customHeight="1">
      <c r="A6" s="114"/>
      <c r="B6" s="297">
        <v>1000</v>
      </c>
      <c r="C6" s="297"/>
      <c r="D6" s="58" t="s">
        <v>125</v>
      </c>
      <c r="E6" s="39"/>
      <c r="F6" s="39"/>
      <c r="G6" s="39"/>
      <c r="H6" s="39"/>
      <c r="I6" s="39"/>
      <c r="J6" s="39"/>
      <c r="K6" s="39"/>
      <c r="L6" s="39"/>
      <c r="M6" s="39"/>
      <c r="N6" s="39"/>
      <c r="O6" s="39"/>
      <c r="P6" s="357"/>
      <c r="Q6" s="358"/>
      <c r="R6" s="358"/>
      <c r="S6" s="358"/>
      <c r="T6" s="115"/>
      <c r="V6" s="114"/>
      <c r="W6" s="297">
        <v>1102</v>
      </c>
      <c r="X6" s="297"/>
      <c r="Y6" s="58" t="s">
        <v>133</v>
      </c>
      <c r="Z6" s="39"/>
      <c r="AA6" s="39"/>
      <c r="AB6" s="39"/>
      <c r="AC6" s="39"/>
      <c r="AD6" s="39"/>
      <c r="AE6" s="39"/>
      <c r="AF6" s="39"/>
      <c r="AG6" s="39"/>
      <c r="AH6" s="39"/>
      <c r="AI6" s="39"/>
      <c r="AJ6" s="39"/>
      <c r="AK6" s="357"/>
      <c r="AL6" s="358"/>
      <c r="AM6" s="358"/>
      <c r="AN6" s="358"/>
      <c r="AO6" s="115"/>
      <c r="AQ6" s="114"/>
      <c r="AR6" s="353">
        <f>P6+AK6</f>
        <v>0</v>
      </c>
      <c r="AS6" s="353"/>
      <c r="AT6" s="353"/>
      <c r="AU6" s="353"/>
      <c r="AV6" s="1"/>
      <c r="AW6" s="1"/>
      <c r="AX6" s="357"/>
      <c r="AY6" s="358"/>
      <c r="AZ6" s="358"/>
      <c r="BA6" s="358"/>
      <c r="BB6" s="115"/>
    </row>
    <row r="7" spans="1:54" ht="12.75" customHeight="1">
      <c r="A7" s="114"/>
      <c r="B7" s="297">
        <v>1150</v>
      </c>
      <c r="C7" s="297"/>
      <c r="D7" s="58" t="s">
        <v>134</v>
      </c>
      <c r="E7" s="39"/>
      <c r="F7" s="39"/>
      <c r="G7" s="39"/>
      <c r="H7" s="39"/>
      <c r="I7" s="39"/>
      <c r="J7" s="39"/>
      <c r="K7" s="39"/>
      <c r="L7" s="39"/>
      <c r="M7" s="39"/>
      <c r="N7" s="39"/>
      <c r="O7" s="39"/>
      <c r="P7" s="357"/>
      <c r="Q7" s="358"/>
      <c r="R7" s="358"/>
      <c r="S7" s="358"/>
      <c r="T7" s="115"/>
      <c r="V7" s="114"/>
      <c r="W7" s="297">
        <v>1152</v>
      </c>
      <c r="X7" s="297">
        <v>6922</v>
      </c>
      <c r="Y7" s="58" t="s">
        <v>134</v>
      </c>
      <c r="Z7" s="39"/>
      <c r="AA7" s="39"/>
      <c r="AB7" s="39"/>
      <c r="AC7" s="39"/>
      <c r="AD7" s="39"/>
      <c r="AE7" s="39"/>
      <c r="AF7" s="39"/>
      <c r="AG7" s="39"/>
      <c r="AH7" s="39"/>
      <c r="AI7" s="39"/>
      <c r="AJ7" s="39"/>
      <c r="AK7" s="357"/>
      <c r="AL7" s="358"/>
      <c r="AM7" s="358"/>
      <c r="AN7" s="358"/>
      <c r="AO7" s="115"/>
      <c r="AQ7" s="114"/>
      <c r="AR7" s="353">
        <f aca="true" t="shared" si="0" ref="AR7:AR16">P7+AK7</f>
        <v>0</v>
      </c>
      <c r="AS7" s="353"/>
      <c r="AT7" s="353"/>
      <c r="AU7" s="353"/>
      <c r="AV7" s="1"/>
      <c r="AW7" s="1"/>
      <c r="AX7" s="357"/>
      <c r="AY7" s="358"/>
      <c r="AZ7" s="358"/>
      <c r="BA7" s="358"/>
      <c r="BB7" s="115"/>
    </row>
    <row r="8" spans="1:54" ht="12.75" customHeight="1">
      <c r="A8" s="114"/>
      <c r="B8" s="297">
        <v>1200</v>
      </c>
      <c r="C8" s="297"/>
      <c r="D8" s="58" t="s">
        <v>126</v>
      </c>
      <c r="E8" s="39"/>
      <c r="F8" s="39"/>
      <c r="G8" s="39"/>
      <c r="H8" s="39"/>
      <c r="I8" s="39"/>
      <c r="J8" s="39"/>
      <c r="K8" s="39"/>
      <c r="L8" s="39"/>
      <c r="M8" s="39"/>
      <c r="N8" s="39"/>
      <c r="O8" s="39"/>
      <c r="P8" s="357"/>
      <c r="Q8" s="358"/>
      <c r="R8" s="358"/>
      <c r="S8" s="358"/>
      <c r="T8" s="115"/>
      <c r="V8" s="114"/>
      <c r="W8" s="297">
        <v>1202</v>
      </c>
      <c r="X8" s="297">
        <v>7202</v>
      </c>
      <c r="Y8" s="58" t="s">
        <v>135</v>
      </c>
      <c r="Z8" s="39"/>
      <c r="AA8" s="39"/>
      <c r="AB8" s="39"/>
      <c r="AC8" s="39"/>
      <c r="AD8" s="39"/>
      <c r="AE8" s="39"/>
      <c r="AF8" s="39"/>
      <c r="AG8" s="39"/>
      <c r="AH8" s="39"/>
      <c r="AI8" s="39"/>
      <c r="AJ8" s="39"/>
      <c r="AK8" s="357"/>
      <c r="AL8" s="358"/>
      <c r="AM8" s="358"/>
      <c r="AN8" s="358"/>
      <c r="AO8" s="115"/>
      <c r="AQ8" s="114"/>
      <c r="AR8" s="353">
        <f t="shared" si="0"/>
        <v>0</v>
      </c>
      <c r="AS8" s="353"/>
      <c r="AT8" s="353"/>
      <c r="AU8" s="353"/>
      <c r="AV8" s="1"/>
      <c r="AW8" s="1"/>
      <c r="AX8" s="357"/>
      <c r="AY8" s="358"/>
      <c r="AZ8" s="358"/>
      <c r="BA8" s="358"/>
      <c r="BB8" s="115"/>
    </row>
    <row r="9" spans="1:54" ht="12.75" customHeight="1">
      <c r="A9" s="114"/>
      <c r="B9" s="297">
        <v>1300</v>
      </c>
      <c r="C9" s="297"/>
      <c r="D9" s="344" t="s">
        <v>221</v>
      </c>
      <c r="E9" s="344"/>
      <c r="F9" s="344"/>
      <c r="G9" s="344"/>
      <c r="H9" s="344"/>
      <c r="I9" s="344"/>
      <c r="J9" s="344"/>
      <c r="K9" s="344"/>
      <c r="L9" s="344"/>
      <c r="M9" s="344"/>
      <c r="N9" s="344"/>
      <c r="O9" s="344"/>
      <c r="P9" s="357"/>
      <c r="Q9" s="358"/>
      <c r="R9" s="358"/>
      <c r="S9" s="358"/>
      <c r="T9" s="115"/>
      <c r="V9" s="114"/>
      <c r="W9" s="297">
        <v>1302</v>
      </c>
      <c r="X9" s="297">
        <v>7300</v>
      </c>
      <c r="Y9" s="58" t="s">
        <v>136</v>
      </c>
      <c r="Z9" s="39"/>
      <c r="AA9" s="39"/>
      <c r="AB9" s="39"/>
      <c r="AC9" s="39"/>
      <c r="AD9" s="39"/>
      <c r="AE9" s="39"/>
      <c r="AF9" s="39"/>
      <c r="AG9" s="39"/>
      <c r="AH9" s="39"/>
      <c r="AI9" s="39"/>
      <c r="AJ9" s="39"/>
      <c r="AK9" s="357"/>
      <c r="AL9" s="358"/>
      <c r="AM9" s="358"/>
      <c r="AN9" s="358"/>
      <c r="AO9" s="115"/>
      <c r="AQ9" s="114"/>
      <c r="AR9" s="353">
        <f t="shared" si="0"/>
        <v>0</v>
      </c>
      <c r="AS9" s="353"/>
      <c r="AT9" s="353"/>
      <c r="AU9" s="353"/>
      <c r="AV9" s="1"/>
      <c r="AW9" s="1"/>
      <c r="AX9" s="357"/>
      <c r="AY9" s="358"/>
      <c r="AZ9" s="358"/>
      <c r="BA9" s="358"/>
      <c r="BB9" s="115"/>
    </row>
    <row r="10" spans="1:54" ht="12.75" customHeight="1">
      <c r="A10" s="114"/>
      <c r="B10" s="297">
        <v>1400</v>
      </c>
      <c r="C10" s="297"/>
      <c r="D10" s="344" t="s">
        <v>140</v>
      </c>
      <c r="E10" s="344"/>
      <c r="F10" s="344"/>
      <c r="G10" s="344"/>
      <c r="H10" s="344"/>
      <c r="I10" s="344"/>
      <c r="J10" s="344"/>
      <c r="K10" s="344"/>
      <c r="L10" s="344"/>
      <c r="M10" s="344"/>
      <c r="N10" s="344"/>
      <c r="O10" s="344"/>
      <c r="P10" s="357"/>
      <c r="Q10" s="358"/>
      <c r="R10" s="358"/>
      <c r="S10" s="358"/>
      <c r="T10" s="115"/>
      <c r="V10" s="114"/>
      <c r="W10" s="297">
        <v>1402</v>
      </c>
      <c r="X10" s="297">
        <v>7582</v>
      </c>
      <c r="Y10" s="58" t="s">
        <v>125</v>
      </c>
      <c r="Z10" s="39"/>
      <c r="AA10" s="39"/>
      <c r="AB10" s="39"/>
      <c r="AC10" s="39"/>
      <c r="AD10" s="39"/>
      <c r="AE10" s="39"/>
      <c r="AF10" s="39"/>
      <c r="AG10" s="39"/>
      <c r="AH10" s="39"/>
      <c r="AI10" s="39"/>
      <c r="AJ10" s="39"/>
      <c r="AK10" s="357"/>
      <c r="AL10" s="358"/>
      <c r="AM10" s="358"/>
      <c r="AN10" s="358"/>
      <c r="AO10" s="115"/>
      <c r="AQ10" s="114"/>
      <c r="AR10" s="353">
        <f t="shared" si="0"/>
        <v>0</v>
      </c>
      <c r="AS10" s="353"/>
      <c r="AT10" s="353"/>
      <c r="AU10" s="353"/>
      <c r="AV10" s="1"/>
      <c r="AW10" s="1"/>
      <c r="AX10" s="357"/>
      <c r="AY10" s="358"/>
      <c r="AZ10" s="358"/>
      <c r="BA10" s="358"/>
      <c r="BB10" s="115"/>
    </row>
    <row r="11" spans="1:54" ht="12.75" customHeight="1">
      <c r="A11" s="114"/>
      <c r="B11" s="298">
        <v>1500</v>
      </c>
      <c r="C11" s="298"/>
      <c r="D11" s="60" t="s">
        <v>127</v>
      </c>
      <c r="E11" s="43"/>
      <c r="F11" s="43"/>
      <c r="G11" s="39"/>
      <c r="H11" s="39"/>
      <c r="I11" s="39"/>
      <c r="J11" s="39"/>
      <c r="K11" s="39"/>
      <c r="L11" s="39"/>
      <c r="M11" s="39"/>
      <c r="N11" s="39"/>
      <c r="O11" s="39"/>
      <c r="P11" s="357"/>
      <c r="Q11" s="358"/>
      <c r="R11" s="358"/>
      <c r="S11" s="358"/>
      <c r="T11" s="115"/>
      <c r="V11" s="114"/>
      <c r="W11" s="298">
        <v>1502</v>
      </c>
      <c r="X11" s="298">
        <v>7592</v>
      </c>
      <c r="Y11" s="60" t="s">
        <v>125</v>
      </c>
      <c r="Z11" s="43"/>
      <c r="AA11" s="43"/>
      <c r="AB11" s="39"/>
      <c r="AC11" s="39"/>
      <c r="AD11" s="39"/>
      <c r="AE11" s="39"/>
      <c r="AF11" s="39"/>
      <c r="AG11" s="39"/>
      <c r="AH11" s="39"/>
      <c r="AI11" s="39"/>
      <c r="AJ11" s="39"/>
      <c r="AK11" s="357"/>
      <c r="AL11" s="358"/>
      <c r="AM11" s="358"/>
      <c r="AN11" s="358"/>
      <c r="AO11" s="115"/>
      <c r="AQ11" s="114"/>
      <c r="AR11" s="353">
        <f t="shared" si="0"/>
        <v>0</v>
      </c>
      <c r="AS11" s="353"/>
      <c r="AT11" s="353"/>
      <c r="AU11" s="353"/>
      <c r="AV11" s="1"/>
      <c r="AW11" s="1"/>
      <c r="AX11" s="357"/>
      <c r="AY11" s="358"/>
      <c r="AZ11" s="358"/>
      <c r="BA11" s="358"/>
      <c r="BB11" s="115"/>
    </row>
    <row r="12" spans="1:54" ht="12.75" customHeight="1">
      <c r="A12" s="114"/>
      <c r="B12" s="298">
        <v>1600</v>
      </c>
      <c r="C12" s="298"/>
      <c r="D12" s="60" t="s">
        <v>128</v>
      </c>
      <c r="E12" s="43"/>
      <c r="F12" s="43"/>
      <c r="G12" s="43"/>
      <c r="H12" s="43"/>
      <c r="I12" s="39"/>
      <c r="J12" s="39"/>
      <c r="K12" s="39"/>
      <c r="L12" s="39"/>
      <c r="M12" s="39"/>
      <c r="N12" s="39"/>
      <c r="O12" s="39"/>
      <c r="P12" s="357"/>
      <c r="Q12" s="358"/>
      <c r="R12" s="358"/>
      <c r="S12" s="358"/>
      <c r="T12" s="115"/>
      <c r="V12" s="114"/>
      <c r="W12" s="298">
        <v>1503</v>
      </c>
      <c r="X12" s="298"/>
      <c r="Y12" s="249" t="s">
        <v>222</v>
      </c>
      <c r="Z12" s="249"/>
      <c r="AA12" s="249"/>
      <c r="AB12" s="249"/>
      <c r="AC12" s="249"/>
      <c r="AD12" s="249"/>
      <c r="AE12" s="249"/>
      <c r="AF12" s="249"/>
      <c r="AG12" s="249"/>
      <c r="AH12" s="249"/>
      <c r="AI12" s="249"/>
      <c r="AJ12" s="249"/>
      <c r="AK12" s="357"/>
      <c r="AL12" s="358"/>
      <c r="AM12" s="358"/>
      <c r="AN12" s="358"/>
      <c r="AO12" s="115"/>
      <c r="AQ12" s="114"/>
      <c r="AR12" s="353">
        <f t="shared" si="0"/>
        <v>0</v>
      </c>
      <c r="AS12" s="353"/>
      <c r="AT12" s="353"/>
      <c r="AU12" s="353"/>
      <c r="AV12" s="1"/>
      <c r="AW12" s="1"/>
      <c r="AX12" s="357"/>
      <c r="AY12" s="358"/>
      <c r="AZ12" s="358"/>
      <c r="BA12" s="358"/>
      <c r="BB12" s="115"/>
    </row>
    <row r="13" spans="1:54" ht="12.75" customHeight="1">
      <c r="A13" s="114"/>
      <c r="B13" s="298">
        <v>1700</v>
      </c>
      <c r="C13" s="298"/>
      <c r="D13" s="249" t="s">
        <v>137</v>
      </c>
      <c r="E13" s="249"/>
      <c r="F13" s="249"/>
      <c r="G13" s="249"/>
      <c r="H13" s="249"/>
      <c r="I13" s="249"/>
      <c r="J13" s="249"/>
      <c r="K13" s="249"/>
      <c r="L13" s="249"/>
      <c r="M13" s="249"/>
      <c r="N13" s="249"/>
      <c r="O13" s="249"/>
      <c r="P13" s="357"/>
      <c r="Q13" s="358"/>
      <c r="R13" s="358"/>
      <c r="S13" s="358"/>
      <c r="T13" s="115"/>
      <c r="V13" s="114"/>
      <c r="W13" s="298">
        <v>1504</v>
      </c>
      <c r="X13" s="298"/>
      <c r="Y13" s="349" t="s">
        <v>140</v>
      </c>
      <c r="Z13" s="349"/>
      <c r="AA13" s="349"/>
      <c r="AB13" s="349"/>
      <c r="AC13" s="349"/>
      <c r="AD13" s="349"/>
      <c r="AE13" s="349"/>
      <c r="AF13" s="349"/>
      <c r="AG13" s="349"/>
      <c r="AH13" s="349"/>
      <c r="AI13" s="349"/>
      <c r="AJ13" s="349"/>
      <c r="AK13" s="357"/>
      <c r="AL13" s="358"/>
      <c r="AM13" s="358"/>
      <c r="AN13" s="358"/>
      <c r="AO13" s="115"/>
      <c r="AQ13" s="114"/>
      <c r="AR13" s="353">
        <f t="shared" si="0"/>
        <v>0</v>
      </c>
      <c r="AS13" s="353"/>
      <c r="AT13" s="353"/>
      <c r="AU13" s="353"/>
      <c r="AV13" s="1"/>
      <c r="AW13" s="1"/>
      <c r="AX13" s="357"/>
      <c r="AY13" s="358"/>
      <c r="AZ13" s="358"/>
      <c r="BA13" s="358"/>
      <c r="BB13" s="115"/>
    </row>
    <row r="14" spans="1:54" ht="12.75" customHeight="1">
      <c r="A14" s="114"/>
      <c r="B14" s="298">
        <v>1800</v>
      </c>
      <c r="C14" s="298"/>
      <c r="D14" s="152" t="s">
        <v>222</v>
      </c>
      <c r="E14" s="152"/>
      <c r="F14" s="152"/>
      <c r="G14" s="152"/>
      <c r="H14" s="152"/>
      <c r="I14" s="152"/>
      <c r="J14" s="152"/>
      <c r="K14" s="152"/>
      <c r="L14" s="152"/>
      <c r="M14" s="152"/>
      <c r="N14" s="152"/>
      <c r="O14" s="152"/>
      <c r="P14" s="357"/>
      <c r="Q14" s="358"/>
      <c r="R14" s="358"/>
      <c r="S14" s="358"/>
      <c r="T14" s="115"/>
      <c r="V14" s="114"/>
      <c r="W14" s="298">
        <v>1505</v>
      </c>
      <c r="X14" s="298"/>
      <c r="Y14" s="349" t="s">
        <v>140</v>
      </c>
      <c r="Z14" s="349"/>
      <c r="AA14" s="349"/>
      <c r="AB14" s="349"/>
      <c r="AC14" s="349"/>
      <c r="AD14" s="349"/>
      <c r="AE14" s="349"/>
      <c r="AF14" s="349"/>
      <c r="AG14" s="349"/>
      <c r="AH14" s="349"/>
      <c r="AI14" s="349"/>
      <c r="AJ14" s="349"/>
      <c r="AK14" s="357"/>
      <c r="AL14" s="358"/>
      <c r="AM14" s="358"/>
      <c r="AN14" s="358"/>
      <c r="AO14" s="115"/>
      <c r="AQ14" s="114"/>
      <c r="AR14" s="353">
        <f t="shared" si="0"/>
        <v>0</v>
      </c>
      <c r="AS14" s="353"/>
      <c r="AT14" s="353"/>
      <c r="AU14" s="353"/>
      <c r="AV14" s="1"/>
      <c r="AW14" s="1"/>
      <c r="AX14" s="357"/>
      <c r="AY14" s="358"/>
      <c r="AZ14" s="358"/>
      <c r="BA14" s="358"/>
      <c r="BB14" s="115"/>
    </row>
    <row r="15" spans="1:54" ht="12.75" customHeight="1">
      <c r="A15" s="114"/>
      <c r="B15" s="298">
        <v>1850</v>
      </c>
      <c r="C15" s="298"/>
      <c r="D15" s="349" t="s">
        <v>140</v>
      </c>
      <c r="E15" s="349"/>
      <c r="F15" s="349"/>
      <c r="G15" s="349"/>
      <c r="H15" s="349"/>
      <c r="I15" s="349"/>
      <c r="J15" s="349"/>
      <c r="K15" s="349"/>
      <c r="L15" s="349"/>
      <c r="M15" s="349"/>
      <c r="N15" s="349"/>
      <c r="O15" s="349"/>
      <c r="P15" s="357"/>
      <c r="Q15" s="358"/>
      <c r="R15" s="358"/>
      <c r="S15" s="358"/>
      <c r="T15" s="115"/>
      <c r="V15" s="114"/>
      <c r="W15" s="298">
        <v>1506</v>
      </c>
      <c r="X15" s="298"/>
      <c r="Y15" s="344" t="s">
        <v>140</v>
      </c>
      <c r="Z15" s="344"/>
      <c r="AA15" s="344"/>
      <c r="AB15" s="344"/>
      <c r="AC15" s="344"/>
      <c r="AD15" s="344"/>
      <c r="AE15" s="344"/>
      <c r="AF15" s="344"/>
      <c r="AG15" s="344"/>
      <c r="AH15" s="344"/>
      <c r="AI15" s="344"/>
      <c r="AJ15" s="344"/>
      <c r="AK15" s="357"/>
      <c r="AL15" s="358"/>
      <c r="AM15" s="358"/>
      <c r="AN15" s="358"/>
      <c r="AO15" s="115"/>
      <c r="AQ15" s="114"/>
      <c r="AR15" s="353">
        <f t="shared" si="0"/>
        <v>0</v>
      </c>
      <c r="AS15" s="353"/>
      <c r="AT15" s="353"/>
      <c r="AU15" s="353"/>
      <c r="AV15" s="1"/>
      <c r="AW15" s="1"/>
      <c r="AX15" s="357"/>
      <c r="AY15" s="358"/>
      <c r="AZ15" s="358"/>
      <c r="BA15" s="358"/>
      <c r="BB15" s="115"/>
    </row>
    <row r="16" spans="1:54" ht="12.75" customHeight="1" thickBot="1">
      <c r="A16" s="114"/>
      <c r="B16" s="298">
        <v>1851</v>
      </c>
      <c r="C16" s="298"/>
      <c r="D16" s="349" t="s">
        <v>140</v>
      </c>
      <c r="E16" s="349"/>
      <c r="F16" s="349"/>
      <c r="G16" s="349"/>
      <c r="H16" s="349"/>
      <c r="I16" s="349"/>
      <c r="J16" s="349"/>
      <c r="K16" s="349"/>
      <c r="L16" s="349"/>
      <c r="M16" s="349"/>
      <c r="N16" s="349"/>
      <c r="O16" s="349"/>
      <c r="P16" s="357"/>
      <c r="Q16" s="358"/>
      <c r="R16" s="358"/>
      <c r="S16" s="358"/>
      <c r="T16" s="115"/>
      <c r="V16" s="114"/>
      <c r="W16" s="298">
        <v>1507</v>
      </c>
      <c r="X16" s="298"/>
      <c r="Y16" s="349" t="s">
        <v>140</v>
      </c>
      <c r="Z16" s="349"/>
      <c r="AA16" s="349"/>
      <c r="AB16" s="349"/>
      <c r="AC16" s="349"/>
      <c r="AD16" s="349"/>
      <c r="AE16" s="349"/>
      <c r="AF16" s="349"/>
      <c r="AG16" s="349"/>
      <c r="AH16" s="349"/>
      <c r="AI16" s="349"/>
      <c r="AJ16" s="349"/>
      <c r="AK16" s="357"/>
      <c r="AL16" s="358"/>
      <c r="AM16" s="358"/>
      <c r="AN16" s="358"/>
      <c r="AO16" s="115"/>
      <c r="AQ16" s="114"/>
      <c r="AR16" s="353">
        <f t="shared" si="0"/>
        <v>0</v>
      </c>
      <c r="AS16" s="353"/>
      <c r="AT16" s="353"/>
      <c r="AU16" s="353"/>
      <c r="AV16" s="1"/>
      <c r="AW16" s="1"/>
      <c r="AX16" s="357"/>
      <c r="AY16" s="358"/>
      <c r="AZ16" s="358"/>
      <c r="BA16" s="358"/>
      <c r="BB16" s="115"/>
    </row>
    <row r="17" spans="1:54" ht="12.75" customHeight="1" thickBot="1">
      <c r="A17" s="114"/>
      <c r="B17" s="345">
        <v>1900</v>
      </c>
      <c r="C17" s="346"/>
      <c r="D17" s="1"/>
      <c r="E17" s="1"/>
      <c r="F17" s="1"/>
      <c r="G17" s="1"/>
      <c r="H17" s="1"/>
      <c r="I17" s="1"/>
      <c r="J17" s="23"/>
      <c r="K17" s="23"/>
      <c r="L17" s="23"/>
      <c r="M17" s="1"/>
      <c r="N17" s="1"/>
      <c r="O17" s="116" t="s">
        <v>123</v>
      </c>
      <c r="P17" s="354">
        <f>SUM(P6:S16)</f>
        <v>0</v>
      </c>
      <c r="Q17" s="355"/>
      <c r="R17" s="355"/>
      <c r="S17" s="356"/>
      <c r="T17" s="115"/>
      <c r="V17" s="114"/>
      <c r="W17" s="345">
        <v>1902</v>
      </c>
      <c r="X17" s="346"/>
      <c r="Y17" s="1"/>
      <c r="Z17" s="1"/>
      <c r="AA17" s="1"/>
      <c r="AB17" s="1"/>
      <c r="AC17" s="1"/>
      <c r="AD17" s="1"/>
      <c r="AE17" s="23"/>
      <c r="AF17" s="23"/>
      <c r="AG17" s="23"/>
      <c r="AH17" s="1"/>
      <c r="AI17" s="1"/>
      <c r="AJ17" s="116" t="s">
        <v>123</v>
      </c>
      <c r="AK17" s="354">
        <f>SUM(AK6:AN16)</f>
        <v>0</v>
      </c>
      <c r="AL17" s="355"/>
      <c r="AM17" s="355"/>
      <c r="AN17" s="356"/>
      <c r="AO17" s="115"/>
      <c r="AQ17" s="114"/>
      <c r="AR17" s="354">
        <f>P17+AK17</f>
        <v>0</v>
      </c>
      <c r="AS17" s="355"/>
      <c r="AT17" s="355"/>
      <c r="AU17" s="356"/>
      <c r="AV17" s="162"/>
      <c r="AW17" s="163"/>
      <c r="AX17" s="354">
        <f>SUM(AX6:BA16)</f>
        <v>0</v>
      </c>
      <c r="AY17" s="355"/>
      <c r="AZ17" s="355"/>
      <c r="BA17" s="356"/>
      <c r="BB17" s="115"/>
    </row>
    <row r="18" spans="1:54" ht="12.75" customHeight="1">
      <c r="A18" s="114"/>
      <c r="B18" s="1"/>
      <c r="C18" s="1"/>
      <c r="D18" s="1"/>
      <c r="E18" s="1"/>
      <c r="F18" s="1"/>
      <c r="G18" s="1"/>
      <c r="H18" s="1"/>
      <c r="I18" s="1"/>
      <c r="J18" s="23"/>
      <c r="K18" s="23"/>
      <c r="L18" s="23"/>
      <c r="M18" s="17"/>
      <c r="N18" s="17"/>
      <c r="O18" s="1"/>
      <c r="P18" s="17"/>
      <c r="Q18" s="1"/>
      <c r="R18" s="1"/>
      <c r="S18" s="1"/>
      <c r="T18" s="115"/>
      <c r="V18" s="114"/>
      <c r="W18" s="1"/>
      <c r="X18" s="1"/>
      <c r="Y18" s="1"/>
      <c r="Z18" s="1"/>
      <c r="AA18" s="1"/>
      <c r="AB18" s="1"/>
      <c r="AC18" s="1"/>
      <c r="AD18" s="1"/>
      <c r="AE18" s="1"/>
      <c r="AF18" s="1"/>
      <c r="AG18" s="1"/>
      <c r="AH18" s="1"/>
      <c r="AI18" s="1"/>
      <c r="AJ18" s="1"/>
      <c r="AK18" s="1"/>
      <c r="AL18" s="1"/>
      <c r="AM18" s="1"/>
      <c r="AN18" s="1"/>
      <c r="AO18" s="115"/>
      <c r="AQ18" s="114"/>
      <c r="AR18" s="1"/>
      <c r="AS18" s="1"/>
      <c r="AT18" s="1"/>
      <c r="AU18" s="1"/>
      <c r="AV18" s="1"/>
      <c r="AW18" s="1"/>
      <c r="AX18" s="1"/>
      <c r="AY18" s="1"/>
      <c r="AZ18" s="1"/>
      <c r="BA18" s="1"/>
      <c r="BB18" s="115"/>
    </row>
    <row r="19" spans="1:54" ht="12.75" customHeight="1">
      <c r="A19" s="114"/>
      <c r="B19" s="113" t="s">
        <v>124</v>
      </c>
      <c r="C19" s="1"/>
      <c r="D19" s="1"/>
      <c r="E19" s="1"/>
      <c r="F19" s="1"/>
      <c r="G19" s="1"/>
      <c r="H19" s="1"/>
      <c r="I19" s="1"/>
      <c r="J19" s="23"/>
      <c r="K19" s="23"/>
      <c r="L19" s="23"/>
      <c r="M19" s="17"/>
      <c r="N19" s="17"/>
      <c r="O19" s="1"/>
      <c r="P19" s="17"/>
      <c r="Q19" s="1"/>
      <c r="R19" s="1"/>
      <c r="S19" s="1"/>
      <c r="T19" s="115"/>
      <c r="V19" s="114"/>
      <c r="W19" s="113" t="s">
        <v>124</v>
      </c>
      <c r="X19" s="1"/>
      <c r="Y19" s="1"/>
      <c r="Z19" s="1"/>
      <c r="AA19" s="1"/>
      <c r="AB19" s="1"/>
      <c r="AC19" s="1"/>
      <c r="AD19" s="1"/>
      <c r="AE19" s="23"/>
      <c r="AF19" s="23"/>
      <c r="AG19" s="23"/>
      <c r="AH19" s="17"/>
      <c r="AI19" s="17"/>
      <c r="AJ19" s="1"/>
      <c r="AK19" s="17"/>
      <c r="AL19" s="1"/>
      <c r="AM19" s="1"/>
      <c r="AN19" s="1"/>
      <c r="AO19" s="115"/>
      <c r="AQ19" s="114"/>
      <c r="AR19" s="1"/>
      <c r="AS19" s="1"/>
      <c r="AT19" s="1"/>
      <c r="AU19" s="1"/>
      <c r="AV19" s="1"/>
      <c r="AW19" s="1"/>
      <c r="AX19" s="1"/>
      <c r="AY19" s="1"/>
      <c r="AZ19" s="1"/>
      <c r="BA19" s="1"/>
      <c r="BB19" s="115"/>
    </row>
    <row r="20" spans="1:54" ht="12.75" customHeight="1">
      <c r="A20" s="114"/>
      <c r="B20" s="347">
        <v>2100</v>
      </c>
      <c r="C20" s="347"/>
      <c r="D20" s="152" t="s">
        <v>129</v>
      </c>
      <c r="E20" s="153"/>
      <c r="F20" s="39"/>
      <c r="G20" s="39"/>
      <c r="H20" s="39"/>
      <c r="I20" s="39"/>
      <c r="J20" s="41"/>
      <c r="K20" s="41"/>
      <c r="L20" s="41"/>
      <c r="M20" s="74"/>
      <c r="N20" s="39"/>
      <c r="O20" s="39"/>
      <c r="P20" s="357"/>
      <c r="Q20" s="358"/>
      <c r="R20" s="358"/>
      <c r="S20" s="358"/>
      <c r="T20" s="115"/>
      <c r="V20" s="114"/>
      <c r="W20" s="379">
        <v>2202</v>
      </c>
      <c r="X20" s="379"/>
      <c r="Y20" s="156" t="s">
        <v>130</v>
      </c>
      <c r="Z20" s="153"/>
      <c r="AA20" s="157"/>
      <c r="AB20" s="157"/>
      <c r="AC20" s="157"/>
      <c r="AD20" s="157"/>
      <c r="AE20" s="158"/>
      <c r="AF20" s="158"/>
      <c r="AG20" s="158"/>
      <c r="AH20" s="159"/>
      <c r="AI20" s="157"/>
      <c r="AJ20" s="157"/>
      <c r="AK20" s="357"/>
      <c r="AL20" s="358"/>
      <c r="AM20" s="358"/>
      <c r="AN20" s="358"/>
      <c r="AO20" s="115"/>
      <c r="AQ20" s="114"/>
      <c r="AR20" s="353">
        <f aca="true" t="shared" si="1" ref="AR20:AR26">P20+AK20</f>
        <v>0</v>
      </c>
      <c r="AS20" s="353"/>
      <c r="AT20" s="353"/>
      <c r="AU20" s="353"/>
      <c r="AV20" s="1"/>
      <c r="AW20" s="1"/>
      <c r="AX20" s="357"/>
      <c r="AY20" s="358"/>
      <c r="AZ20" s="358"/>
      <c r="BA20" s="358"/>
      <c r="BB20" s="115"/>
    </row>
    <row r="21" spans="1:54" ht="12.75" customHeight="1">
      <c r="A21" s="114"/>
      <c r="B21" s="348">
        <v>2200</v>
      </c>
      <c r="C21" s="348"/>
      <c r="D21" s="154" t="s">
        <v>130</v>
      </c>
      <c r="E21" s="155"/>
      <c r="F21" s="43"/>
      <c r="G21" s="43"/>
      <c r="H21" s="43"/>
      <c r="I21" s="43"/>
      <c r="J21" s="44"/>
      <c r="K21" s="44"/>
      <c r="L21" s="44"/>
      <c r="M21" s="76"/>
      <c r="N21" s="43"/>
      <c r="O21" s="43"/>
      <c r="P21" s="366"/>
      <c r="Q21" s="367"/>
      <c r="R21" s="367"/>
      <c r="S21" s="367"/>
      <c r="T21" s="115"/>
      <c r="V21" s="114"/>
      <c r="W21" s="327">
        <v>2402</v>
      </c>
      <c r="X21" s="327"/>
      <c r="Y21" s="60" t="s">
        <v>141</v>
      </c>
      <c r="Z21" s="43"/>
      <c r="AA21" s="43"/>
      <c r="AB21" s="43"/>
      <c r="AC21" s="43"/>
      <c r="AD21" s="43"/>
      <c r="AE21" s="44"/>
      <c r="AF21" s="44"/>
      <c r="AG21" s="44"/>
      <c r="AH21" s="76"/>
      <c r="AI21" s="43"/>
      <c r="AJ21" s="43"/>
      <c r="AK21" s="366"/>
      <c r="AL21" s="367"/>
      <c r="AM21" s="367"/>
      <c r="AN21" s="367"/>
      <c r="AO21" s="115"/>
      <c r="AQ21" s="114"/>
      <c r="AR21" s="353">
        <f t="shared" si="1"/>
        <v>0</v>
      </c>
      <c r="AS21" s="353"/>
      <c r="AT21" s="353"/>
      <c r="AU21" s="353"/>
      <c r="AV21" s="1"/>
      <c r="AW21" s="1"/>
      <c r="AX21" s="366"/>
      <c r="AY21" s="367"/>
      <c r="AZ21" s="367"/>
      <c r="BA21" s="367"/>
      <c r="BB21" s="115"/>
    </row>
    <row r="22" spans="1:54" ht="12.75" customHeight="1">
      <c r="A22" s="114"/>
      <c r="B22" s="348">
        <v>2400</v>
      </c>
      <c r="C22" s="348"/>
      <c r="D22" s="249" t="s">
        <v>223</v>
      </c>
      <c r="E22" s="249"/>
      <c r="F22" s="249"/>
      <c r="G22" s="249"/>
      <c r="H22" s="249"/>
      <c r="I22" s="249"/>
      <c r="J22" s="249"/>
      <c r="K22" s="249"/>
      <c r="L22" s="249"/>
      <c r="M22" s="249"/>
      <c r="N22" s="249"/>
      <c r="O22" s="249"/>
      <c r="P22" s="366"/>
      <c r="Q22" s="367"/>
      <c r="R22" s="367"/>
      <c r="S22" s="367"/>
      <c r="T22" s="115"/>
      <c r="V22" s="114"/>
      <c r="W22" s="327">
        <v>2302</v>
      </c>
      <c r="X22" s="327"/>
      <c r="Y22" s="250" t="s">
        <v>223</v>
      </c>
      <c r="Z22" s="250"/>
      <c r="AA22" s="250"/>
      <c r="AB22" s="250"/>
      <c r="AC22" s="250"/>
      <c r="AD22" s="250"/>
      <c r="AE22" s="250"/>
      <c r="AF22" s="250"/>
      <c r="AG22" s="250"/>
      <c r="AH22" s="250"/>
      <c r="AI22" s="250"/>
      <c r="AJ22" s="250"/>
      <c r="AK22" s="366"/>
      <c r="AL22" s="367"/>
      <c r="AM22" s="367"/>
      <c r="AN22" s="367"/>
      <c r="AO22" s="115"/>
      <c r="AQ22" s="114"/>
      <c r="AR22" s="353">
        <f t="shared" si="1"/>
        <v>0</v>
      </c>
      <c r="AS22" s="353"/>
      <c r="AT22" s="353"/>
      <c r="AU22" s="353"/>
      <c r="AV22" s="1"/>
      <c r="AW22" s="1"/>
      <c r="AX22" s="366"/>
      <c r="AY22" s="367"/>
      <c r="AZ22" s="367"/>
      <c r="BA22" s="367"/>
      <c r="BB22" s="115"/>
    </row>
    <row r="23" spans="1:54" ht="12.75" customHeight="1">
      <c r="A23" s="114"/>
      <c r="B23" s="348">
        <v>2401</v>
      </c>
      <c r="C23" s="348"/>
      <c r="D23" s="249" t="s">
        <v>224</v>
      </c>
      <c r="E23" s="249"/>
      <c r="F23" s="249"/>
      <c r="G23" s="249"/>
      <c r="H23" s="249"/>
      <c r="I23" s="249"/>
      <c r="J23" s="249"/>
      <c r="K23" s="249"/>
      <c r="L23" s="249"/>
      <c r="M23" s="249"/>
      <c r="N23" s="249"/>
      <c r="O23" s="249"/>
      <c r="P23" s="366"/>
      <c r="Q23" s="367"/>
      <c r="R23" s="367"/>
      <c r="S23" s="367"/>
      <c r="T23" s="115"/>
      <c r="V23" s="114"/>
      <c r="W23" s="327">
        <v>2303</v>
      </c>
      <c r="X23" s="327"/>
      <c r="Y23" s="349" t="s">
        <v>140</v>
      </c>
      <c r="Z23" s="349"/>
      <c r="AA23" s="349"/>
      <c r="AB23" s="349"/>
      <c r="AC23" s="349"/>
      <c r="AD23" s="349"/>
      <c r="AE23" s="349"/>
      <c r="AF23" s="349"/>
      <c r="AG23" s="349"/>
      <c r="AH23" s="349"/>
      <c r="AI23" s="349"/>
      <c r="AJ23" s="349"/>
      <c r="AK23" s="366"/>
      <c r="AL23" s="367"/>
      <c r="AM23" s="367"/>
      <c r="AN23" s="367"/>
      <c r="AO23" s="115"/>
      <c r="AQ23" s="114"/>
      <c r="AR23" s="353">
        <f t="shared" si="1"/>
        <v>0</v>
      </c>
      <c r="AS23" s="353"/>
      <c r="AT23" s="353"/>
      <c r="AU23" s="353"/>
      <c r="AV23" s="1"/>
      <c r="AW23" s="1"/>
      <c r="AX23" s="366"/>
      <c r="AY23" s="367"/>
      <c r="AZ23" s="367"/>
      <c r="BA23" s="367"/>
      <c r="BB23" s="115"/>
    </row>
    <row r="24" spans="1:54" ht="12.75" customHeight="1">
      <c r="A24" s="114"/>
      <c r="B24" s="348">
        <v>2402</v>
      </c>
      <c r="C24" s="348"/>
      <c r="D24" s="349" t="s">
        <v>140</v>
      </c>
      <c r="E24" s="349"/>
      <c r="F24" s="349"/>
      <c r="G24" s="349"/>
      <c r="H24" s="349"/>
      <c r="I24" s="349"/>
      <c r="J24" s="349"/>
      <c r="K24" s="349"/>
      <c r="L24" s="349"/>
      <c r="M24" s="349"/>
      <c r="N24" s="349"/>
      <c r="O24" s="349"/>
      <c r="P24" s="366"/>
      <c r="Q24" s="367"/>
      <c r="R24" s="367"/>
      <c r="S24" s="367"/>
      <c r="T24" s="115"/>
      <c r="V24" s="114"/>
      <c r="W24" s="327">
        <v>2304</v>
      </c>
      <c r="X24" s="327"/>
      <c r="Y24" s="349" t="s">
        <v>140</v>
      </c>
      <c r="Z24" s="349"/>
      <c r="AA24" s="349"/>
      <c r="AB24" s="349"/>
      <c r="AC24" s="349"/>
      <c r="AD24" s="349"/>
      <c r="AE24" s="349"/>
      <c r="AF24" s="349"/>
      <c r="AG24" s="349"/>
      <c r="AH24" s="349"/>
      <c r="AI24" s="349"/>
      <c r="AJ24" s="349"/>
      <c r="AK24" s="366"/>
      <c r="AL24" s="367"/>
      <c r="AM24" s="367"/>
      <c r="AN24" s="367"/>
      <c r="AO24" s="115"/>
      <c r="AQ24" s="114"/>
      <c r="AR24" s="353">
        <f t="shared" si="1"/>
        <v>0</v>
      </c>
      <c r="AS24" s="353"/>
      <c r="AT24" s="353"/>
      <c r="AU24" s="353"/>
      <c r="AV24" s="1"/>
      <c r="AW24" s="1"/>
      <c r="AX24" s="366"/>
      <c r="AY24" s="367"/>
      <c r="AZ24" s="367"/>
      <c r="BA24" s="367"/>
      <c r="BB24" s="115"/>
    </row>
    <row r="25" spans="1:54" ht="12.75" customHeight="1" thickBot="1">
      <c r="A25" s="114"/>
      <c r="B25" s="348">
        <v>2403</v>
      </c>
      <c r="C25" s="348"/>
      <c r="D25" s="344" t="s">
        <v>140</v>
      </c>
      <c r="E25" s="344"/>
      <c r="F25" s="344"/>
      <c r="G25" s="344"/>
      <c r="H25" s="344"/>
      <c r="I25" s="344"/>
      <c r="J25" s="344"/>
      <c r="K25" s="344"/>
      <c r="L25" s="344"/>
      <c r="M25" s="344"/>
      <c r="N25" s="344"/>
      <c r="O25" s="344"/>
      <c r="P25" s="359"/>
      <c r="Q25" s="360"/>
      <c r="R25" s="360"/>
      <c r="S25" s="360"/>
      <c r="T25" s="115"/>
      <c r="V25" s="114"/>
      <c r="W25" s="327">
        <v>2305</v>
      </c>
      <c r="X25" s="327"/>
      <c r="Y25" s="344" t="s">
        <v>140</v>
      </c>
      <c r="Z25" s="344"/>
      <c r="AA25" s="344"/>
      <c r="AB25" s="344"/>
      <c r="AC25" s="344"/>
      <c r="AD25" s="344"/>
      <c r="AE25" s="344"/>
      <c r="AF25" s="344"/>
      <c r="AG25" s="344"/>
      <c r="AH25" s="344"/>
      <c r="AI25" s="344"/>
      <c r="AJ25" s="344"/>
      <c r="AK25" s="359"/>
      <c r="AL25" s="360"/>
      <c r="AM25" s="360"/>
      <c r="AN25" s="360"/>
      <c r="AO25" s="115"/>
      <c r="AQ25" s="114"/>
      <c r="AR25" s="353">
        <f t="shared" si="1"/>
        <v>0</v>
      </c>
      <c r="AS25" s="353"/>
      <c r="AT25" s="353"/>
      <c r="AU25" s="353"/>
      <c r="AV25" s="1"/>
      <c r="AW25" s="1"/>
      <c r="AX25" s="359"/>
      <c r="AY25" s="360"/>
      <c r="AZ25" s="360"/>
      <c r="BA25" s="360"/>
      <c r="BB25" s="115"/>
    </row>
    <row r="26" spans="1:54" ht="12.75" customHeight="1" thickBot="1">
      <c r="A26" s="114"/>
      <c r="B26" s="345">
        <v>2500</v>
      </c>
      <c r="C26" s="345"/>
      <c r="D26" s="1"/>
      <c r="E26" s="1"/>
      <c r="F26" s="1"/>
      <c r="G26" s="1"/>
      <c r="H26" s="1"/>
      <c r="I26" s="1"/>
      <c r="J26" s="23"/>
      <c r="K26" s="23"/>
      <c r="L26" s="23"/>
      <c r="M26" s="1"/>
      <c r="N26" s="1"/>
      <c r="O26" s="116" t="s">
        <v>131</v>
      </c>
      <c r="P26" s="354">
        <f>SUM(P20:S25)</f>
        <v>0</v>
      </c>
      <c r="Q26" s="355"/>
      <c r="R26" s="355"/>
      <c r="S26" s="356"/>
      <c r="T26" s="115"/>
      <c r="V26" s="114"/>
      <c r="W26" s="345">
        <v>2500</v>
      </c>
      <c r="X26" s="345"/>
      <c r="Y26" s="1"/>
      <c r="Z26" s="1"/>
      <c r="AA26" s="1"/>
      <c r="AB26" s="1"/>
      <c r="AC26" s="1"/>
      <c r="AD26" s="1"/>
      <c r="AE26" s="23"/>
      <c r="AF26" s="23"/>
      <c r="AG26" s="23"/>
      <c r="AH26" s="1"/>
      <c r="AI26" s="1"/>
      <c r="AJ26" s="116" t="s">
        <v>131</v>
      </c>
      <c r="AK26" s="354">
        <f>SUM(AK20:AN25)</f>
        <v>0</v>
      </c>
      <c r="AL26" s="355"/>
      <c r="AM26" s="355"/>
      <c r="AN26" s="356"/>
      <c r="AO26" s="115"/>
      <c r="AQ26" s="114"/>
      <c r="AR26" s="354">
        <f t="shared" si="1"/>
        <v>0</v>
      </c>
      <c r="AS26" s="355"/>
      <c r="AT26" s="355"/>
      <c r="AU26" s="356"/>
      <c r="AV26" s="1"/>
      <c r="AW26" s="1"/>
      <c r="AX26" s="354">
        <f>SUM(AX20:BA25)</f>
        <v>0</v>
      </c>
      <c r="AY26" s="355"/>
      <c r="AZ26" s="355"/>
      <c r="BA26" s="356"/>
      <c r="BB26" s="115"/>
    </row>
    <row r="27" spans="1:54" ht="12.75" customHeight="1">
      <c r="A27" s="114"/>
      <c r="B27" s="1"/>
      <c r="C27" s="1"/>
      <c r="D27" s="1"/>
      <c r="E27" s="118"/>
      <c r="F27" s="1"/>
      <c r="G27" s="1"/>
      <c r="H27" s="1"/>
      <c r="I27" s="1"/>
      <c r="J27" s="23"/>
      <c r="K27" s="23"/>
      <c r="L27" s="23"/>
      <c r="M27" s="17"/>
      <c r="N27" s="17"/>
      <c r="O27" s="1"/>
      <c r="P27" s="17"/>
      <c r="Q27" s="1"/>
      <c r="R27" s="1"/>
      <c r="S27" s="1"/>
      <c r="T27" s="115"/>
      <c r="V27" s="114"/>
      <c r="W27" s="1"/>
      <c r="X27" s="1"/>
      <c r="Y27" s="1"/>
      <c r="Z27" s="118"/>
      <c r="AA27" s="1"/>
      <c r="AB27" s="1"/>
      <c r="AC27" s="1"/>
      <c r="AD27" s="1"/>
      <c r="AE27" s="23"/>
      <c r="AF27" s="23"/>
      <c r="AG27" s="23"/>
      <c r="AH27" s="17"/>
      <c r="AI27" s="17"/>
      <c r="AJ27" s="1"/>
      <c r="AK27" s="17"/>
      <c r="AL27" s="1"/>
      <c r="AM27" s="1"/>
      <c r="AN27" s="1"/>
      <c r="AO27" s="115"/>
      <c r="AQ27" s="114"/>
      <c r="AR27" s="1"/>
      <c r="AS27" s="1"/>
      <c r="AT27" s="1"/>
      <c r="AU27" s="1"/>
      <c r="AV27" s="1"/>
      <c r="AW27" s="1"/>
      <c r="AX27" s="1"/>
      <c r="AY27" s="1"/>
      <c r="AZ27" s="1"/>
      <c r="BA27" s="1"/>
      <c r="BB27" s="115"/>
    </row>
    <row r="28" spans="1:54" ht="12.75" customHeight="1">
      <c r="A28" s="114"/>
      <c r="B28" s="113" t="s">
        <v>132</v>
      </c>
      <c r="C28" s="1"/>
      <c r="D28" s="1"/>
      <c r="E28" s="1"/>
      <c r="F28" s="1"/>
      <c r="G28" s="1"/>
      <c r="H28" s="1"/>
      <c r="I28" s="1"/>
      <c r="J28" s="23"/>
      <c r="K28" s="23"/>
      <c r="L28" s="23"/>
      <c r="M28" s="17"/>
      <c r="N28" s="17"/>
      <c r="O28" s="1"/>
      <c r="P28" s="17"/>
      <c r="Q28" s="1"/>
      <c r="R28" s="1"/>
      <c r="S28" s="1"/>
      <c r="T28" s="115"/>
      <c r="V28" s="114"/>
      <c r="W28" s="113" t="s">
        <v>132</v>
      </c>
      <c r="X28" s="1"/>
      <c r="Y28" s="1"/>
      <c r="Z28" s="1"/>
      <c r="AA28" s="1"/>
      <c r="AB28" s="1"/>
      <c r="AC28" s="1"/>
      <c r="AD28" s="1"/>
      <c r="AE28" s="23"/>
      <c r="AF28" s="23"/>
      <c r="AG28" s="23"/>
      <c r="AH28" s="17"/>
      <c r="AI28" s="17"/>
      <c r="AJ28" s="1"/>
      <c r="AK28" s="17"/>
      <c r="AL28" s="1"/>
      <c r="AM28" s="1"/>
      <c r="AN28" s="1"/>
      <c r="AO28" s="115"/>
      <c r="AQ28" s="114"/>
      <c r="AR28" s="1"/>
      <c r="AS28" s="1"/>
      <c r="AT28" s="1"/>
      <c r="AU28" s="1"/>
      <c r="AV28" s="1"/>
      <c r="AW28" s="1"/>
      <c r="AX28" s="1"/>
      <c r="AY28" s="1"/>
      <c r="AZ28" s="1"/>
      <c r="BA28" s="1"/>
      <c r="BB28" s="115"/>
    </row>
    <row r="29" spans="1:54" ht="12.75" customHeight="1">
      <c r="A29" s="114"/>
      <c r="B29" s="380">
        <v>100</v>
      </c>
      <c r="C29" s="380"/>
      <c r="D29" s="39" t="s">
        <v>215</v>
      </c>
      <c r="E29" s="39"/>
      <c r="F29" s="39"/>
      <c r="G29" s="39"/>
      <c r="H29" s="39"/>
      <c r="I29" s="39"/>
      <c r="J29" s="41"/>
      <c r="K29" s="41"/>
      <c r="L29" s="41"/>
      <c r="M29" s="74"/>
      <c r="N29" s="39"/>
      <c r="O29" s="39"/>
      <c r="P29" s="357"/>
      <c r="Q29" s="358"/>
      <c r="R29" s="358"/>
      <c r="S29" s="358"/>
      <c r="T29" s="115"/>
      <c r="V29" s="114"/>
      <c r="W29" s="390">
        <v>102</v>
      </c>
      <c r="X29" s="390"/>
      <c r="Y29" s="39" t="s">
        <v>215</v>
      </c>
      <c r="Z29" s="39"/>
      <c r="AA29" s="39"/>
      <c r="AB29" s="39"/>
      <c r="AC29" s="39"/>
      <c r="AD29" s="39"/>
      <c r="AE29" s="41"/>
      <c r="AF29" s="41"/>
      <c r="AG29" s="41"/>
      <c r="AH29" s="74"/>
      <c r="AI29" s="39"/>
      <c r="AJ29" s="39"/>
      <c r="AK29" s="357"/>
      <c r="AL29" s="358"/>
      <c r="AM29" s="358"/>
      <c r="AN29" s="358"/>
      <c r="AO29" s="115"/>
      <c r="AQ29" s="114"/>
      <c r="AR29" s="353">
        <f>P29+AK29</f>
        <v>0</v>
      </c>
      <c r="AS29" s="353"/>
      <c r="AT29" s="353"/>
      <c r="AU29" s="353"/>
      <c r="AV29" s="1"/>
      <c r="AW29" s="1"/>
      <c r="AX29" s="357"/>
      <c r="AY29" s="358"/>
      <c r="AZ29" s="358"/>
      <c r="BA29" s="358"/>
      <c r="BB29" s="115"/>
    </row>
    <row r="30" spans="1:54" ht="12.75" customHeight="1" thickBot="1">
      <c r="A30" s="114"/>
      <c r="B30" s="388">
        <v>8600</v>
      </c>
      <c r="C30" s="388"/>
      <c r="D30" s="43" t="s">
        <v>216</v>
      </c>
      <c r="E30" s="43"/>
      <c r="F30" s="43"/>
      <c r="G30" s="43"/>
      <c r="H30" s="43"/>
      <c r="I30" s="43"/>
      <c r="J30" s="44"/>
      <c r="K30" s="44"/>
      <c r="L30" s="44"/>
      <c r="M30" s="76"/>
      <c r="N30" s="43"/>
      <c r="O30" s="43"/>
      <c r="P30" s="381">
        <f>'Rapport financier'!N131</f>
        <v>0</v>
      </c>
      <c r="Q30" s="381"/>
      <c r="R30" s="381"/>
      <c r="S30" s="381"/>
      <c r="T30" s="115"/>
      <c r="V30" s="114"/>
      <c r="W30" s="391">
        <v>8602</v>
      </c>
      <c r="X30" s="391"/>
      <c r="Y30" s="43" t="s">
        <v>216</v>
      </c>
      <c r="Z30" s="43"/>
      <c r="AA30" s="43"/>
      <c r="AB30" s="43"/>
      <c r="AC30" s="43"/>
      <c r="AD30" s="43"/>
      <c r="AE30" s="44"/>
      <c r="AF30" s="44"/>
      <c r="AG30" s="44"/>
      <c r="AH30" s="76"/>
      <c r="AI30" s="43"/>
      <c r="AJ30" s="43"/>
      <c r="AK30" s="381">
        <f>'Rapport financier'!P146</f>
        <v>0</v>
      </c>
      <c r="AL30" s="381"/>
      <c r="AM30" s="381"/>
      <c r="AN30" s="381"/>
      <c r="AO30" s="115"/>
      <c r="AQ30" s="114"/>
      <c r="AR30" s="353">
        <f>P30+AK30</f>
        <v>0</v>
      </c>
      <c r="AS30" s="353"/>
      <c r="AT30" s="353"/>
      <c r="AU30" s="353"/>
      <c r="AV30" s="1"/>
      <c r="AW30" s="1"/>
      <c r="AX30" s="366"/>
      <c r="AY30" s="367"/>
      <c r="AZ30" s="367"/>
      <c r="BA30" s="367"/>
      <c r="BB30" s="115"/>
    </row>
    <row r="31" spans="1:54" ht="12.75" customHeight="1" thickBot="1">
      <c r="A31" s="114"/>
      <c r="B31" s="389">
        <v>100</v>
      </c>
      <c r="C31" s="389"/>
      <c r="D31" s="1"/>
      <c r="E31" s="1"/>
      <c r="F31" s="1"/>
      <c r="G31" s="1"/>
      <c r="H31" s="1"/>
      <c r="I31" s="1"/>
      <c r="J31" s="23"/>
      <c r="K31" s="23"/>
      <c r="L31" s="23"/>
      <c r="M31" s="17"/>
      <c r="N31" s="1"/>
      <c r="O31" s="116" t="s">
        <v>277</v>
      </c>
      <c r="P31" s="354">
        <f>SUM(P29:S30)</f>
        <v>0</v>
      </c>
      <c r="Q31" s="355"/>
      <c r="R31" s="355"/>
      <c r="S31" s="356"/>
      <c r="T31" s="115"/>
      <c r="V31" s="114"/>
      <c r="W31" s="389">
        <v>102</v>
      </c>
      <c r="X31" s="389"/>
      <c r="Y31" s="1"/>
      <c r="Z31" s="1"/>
      <c r="AA31" s="1"/>
      <c r="AB31" s="1"/>
      <c r="AC31" s="1"/>
      <c r="AD31" s="1"/>
      <c r="AE31" s="23"/>
      <c r="AF31" s="23"/>
      <c r="AG31" s="23"/>
      <c r="AH31" s="17"/>
      <c r="AI31" s="1"/>
      <c r="AJ31" s="116" t="s">
        <v>277</v>
      </c>
      <c r="AK31" s="354">
        <f>SUM(AK29:AN30)</f>
        <v>0</v>
      </c>
      <c r="AL31" s="355"/>
      <c r="AM31" s="355"/>
      <c r="AN31" s="356"/>
      <c r="AO31" s="115"/>
      <c r="AQ31" s="114"/>
      <c r="AR31" s="354">
        <f>P31+AK31</f>
        <v>0</v>
      </c>
      <c r="AS31" s="355"/>
      <c r="AT31" s="355"/>
      <c r="AU31" s="356"/>
      <c r="AV31" s="1"/>
      <c r="AW31" s="1"/>
      <c r="AX31" s="354">
        <f>SUM(AX29:BA30)</f>
        <v>0</v>
      </c>
      <c r="AY31" s="355"/>
      <c r="AZ31" s="355"/>
      <c r="BA31" s="356"/>
      <c r="BB31" s="115"/>
    </row>
    <row r="32" spans="1:54" ht="12.75" customHeight="1" thickBot="1">
      <c r="A32" s="114"/>
      <c r="B32" s="113"/>
      <c r="C32" s="1"/>
      <c r="D32" s="1"/>
      <c r="E32" s="1"/>
      <c r="F32" s="1"/>
      <c r="G32" s="1"/>
      <c r="H32" s="1"/>
      <c r="I32" s="1"/>
      <c r="J32" s="23"/>
      <c r="K32" s="23"/>
      <c r="L32" s="23"/>
      <c r="M32" s="17"/>
      <c r="N32" s="1"/>
      <c r="O32" s="116"/>
      <c r="P32" s="164"/>
      <c r="Q32" s="164"/>
      <c r="R32" s="164"/>
      <c r="S32" s="164"/>
      <c r="T32" s="115"/>
      <c r="V32" s="114"/>
      <c r="W32" s="113"/>
      <c r="X32" s="1"/>
      <c r="Y32" s="1"/>
      <c r="Z32" s="1"/>
      <c r="AA32" s="1"/>
      <c r="AB32" s="1"/>
      <c r="AC32" s="1"/>
      <c r="AD32" s="1"/>
      <c r="AE32" s="23"/>
      <c r="AF32" s="23"/>
      <c r="AG32" s="23"/>
      <c r="AH32" s="17"/>
      <c r="AI32" s="1"/>
      <c r="AJ32" s="116"/>
      <c r="AK32" s="164"/>
      <c r="AL32" s="164"/>
      <c r="AM32" s="164"/>
      <c r="AN32" s="164"/>
      <c r="AO32" s="115"/>
      <c r="AQ32" s="114"/>
      <c r="AR32" s="164"/>
      <c r="AS32" s="164"/>
      <c r="AT32" s="164"/>
      <c r="AU32" s="164"/>
      <c r="AV32" s="1"/>
      <c r="AW32" s="1"/>
      <c r="AX32" s="164"/>
      <c r="AY32" s="164"/>
      <c r="AZ32" s="164"/>
      <c r="BA32" s="164"/>
      <c r="BB32" s="115"/>
    </row>
    <row r="33" spans="1:54" ht="12.75" customHeight="1" thickBot="1" thickTop="1">
      <c r="A33" s="114"/>
      <c r="B33" s="113"/>
      <c r="C33" s="1"/>
      <c r="D33" s="1"/>
      <c r="E33" s="1"/>
      <c r="F33" s="1"/>
      <c r="G33" s="1"/>
      <c r="H33" s="1"/>
      <c r="I33" s="1"/>
      <c r="J33" s="23"/>
      <c r="K33" s="23"/>
      <c r="L33" s="23"/>
      <c r="M33" s="17"/>
      <c r="N33" s="1"/>
      <c r="O33" s="116" t="s">
        <v>139</v>
      </c>
      <c r="P33" s="368">
        <f>P26+P31</f>
        <v>0</v>
      </c>
      <c r="Q33" s="369"/>
      <c r="R33" s="369"/>
      <c r="S33" s="370"/>
      <c r="T33" s="115"/>
      <c r="V33" s="114"/>
      <c r="W33" s="113"/>
      <c r="X33" s="1"/>
      <c r="Y33" s="1"/>
      <c r="Z33" s="1"/>
      <c r="AA33" s="1"/>
      <c r="AB33" s="1"/>
      <c r="AC33" s="1"/>
      <c r="AD33" s="1"/>
      <c r="AE33" s="23"/>
      <c r="AF33" s="23"/>
      <c r="AG33" s="23"/>
      <c r="AH33" s="17"/>
      <c r="AI33" s="1"/>
      <c r="AJ33" s="116" t="s">
        <v>139</v>
      </c>
      <c r="AK33" s="368">
        <f>AK26+AK31</f>
        <v>0</v>
      </c>
      <c r="AL33" s="369"/>
      <c r="AM33" s="369"/>
      <c r="AN33" s="370"/>
      <c r="AO33" s="115"/>
      <c r="AQ33" s="114"/>
      <c r="AR33" s="368">
        <f>P33+AK33</f>
        <v>0</v>
      </c>
      <c r="AS33" s="369"/>
      <c r="AT33" s="369"/>
      <c r="AU33" s="370"/>
      <c r="AV33" s="1"/>
      <c r="AW33" s="1"/>
      <c r="AX33" s="368">
        <f>AX26+AX31</f>
        <v>0</v>
      </c>
      <c r="AY33" s="369"/>
      <c r="AZ33" s="369"/>
      <c r="BA33" s="370"/>
      <c r="BB33" s="115"/>
    </row>
    <row r="34" spans="1:54" ht="12.75" customHeight="1" thickBot="1" thickTop="1">
      <c r="A34" s="119"/>
      <c r="B34" s="120"/>
      <c r="C34" s="120"/>
      <c r="D34" s="120"/>
      <c r="E34" s="120"/>
      <c r="F34" s="120"/>
      <c r="G34" s="120"/>
      <c r="H34" s="120"/>
      <c r="I34" s="120"/>
      <c r="J34" s="120"/>
      <c r="K34" s="120"/>
      <c r="L34" s="120"/>
      <c r="M34" s="120"/>
      <c r="N34" s="120"/>
      <c r="O34" s="120"/>
      <c r="P34" s="120"/>
      <c r="Q34" s="120"/>
      <c r="R34" s="120"/>
      <c r="S34" s="120"/>
      <c r="T34" s="121"/>
      <c r="V34" s="119"/>
      <c r="W34" s="120"/>
      <c r="X34" s="120"/>
      <c r="Y34" s="120"/>
      <c r="Z34" s="120"/>
      <c r="AA34" s="120"/>
      <c r="AB34" s="120"/>
      <c r="AC34" s="120"/>
      <c r="AD34" s="120"/>
      <c r="AE34" s="120"/>
      <c r="AF34" s="120"/>
      <c r="AG34" s="120"/>
      <c r="AH34" s="120"/>
      <c r="AI34" s="120"/>
      <c r="AJ34" s="120"/>
      <c r="AK34" s="120"/>
      <c r="AL34" s="120"/>
      <c r="AM34" s="120"/>
      <c r="AN34" s="120"/>
      <c r="AO34" s="121"/>
      <c r="AQ34" s="119"/>
      <c r="AR34" s="120"/>
      <c r="AS34" s="120"/>
      <c r="AT34" s="120"/>
      <c r="AU34" s="120"/>
      <c r="AV34" s="120"/>
      <c r="AW34" s="120"/>
      <c r="AX34" s="120"/>
      <c r="AY34" s="120"/>
      <c r="AZ34" s="120"/>
      <c r="BA34" s="120"/>
      <c r="BB34" s="121"/>
    </row>
    <row r="35" spans="1:54" ht="19.5" customHeight="1">
      <c r="A35" s="136" t="s">
        <v>138</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row>
    <row r="36" ht="13.5" customHeight="1"/>
    <row r="37" spans="1:46" ht="15" customHeight="1">
      <c r="A37" t="s">
        <v>146</v>
      </c>
      <c r="U37" s="375"/>
      <c r="V37" s="375"/>
      <c r="W37" s="375"/>
      <c r="X37" s="375"/>
      <c r="Y37" s="338"/>
      <c r="Z37" s="338"/>
      <c r="AA37" s="338"/>
      <c r="AB37" t="s">
        <v>147</v>
      </c>
      <c r="AP37" s="338"/>
      <c r="AQ37" s="338"/>
      <c r="AR37" s="338"/>
      <c r="AS37" s="338"/>
      <c r="AT37" t="s">
        <v>148</v>
      </c>
    </row>
    <row r="38" ht="15" customHeight="1">
      <c r="A38" s="59" t="s">
        <v>149</v>
      </c>
    </row>
    <row r="39" ht="21.75" customHeight="1"/>
    <row r="40" spans="1:54" ht="15" customHeight="1">
      <c r="A40" s="59" t="s">
        <v>150</v>
      </c>
      <c r="D40" s="376"/>
      <c r="E40" s="376"/>
      <c r="F40" s="376"/>
      <c r="G40" s="376"/>
      <c r="H40" s="376"/>
      <c r="I40" s="376"/>
      <c r="J40" s="376"/>
      <c r="K40" s="376"/>
      <c r="L40" s="376"/>
      <c r="M40" s="376"/>
      <c r="N40" s="376"/>
      <c r="O40" s="376"/>
      <c r="P40" s="376"/>
      <c r="Q40" s="376"/>
      <c r="R40" s="376"/>
      <c r="T40" s="59" t="s">
        <v>150</v>
      </c>
      <c r="W40" s="376"/>
      <c r="X40" s="376"/>
      <c r="Y40" s="376"/>
      <c r="Z40" s="376"/>
      <c r="AA40" s="376"/>
      <c r="AB40" s="376"/>
      <c r="AC40" s="376"/>
      <c r="AD40" s="376"/>
      <c r="AE40" s="376"/>
      <c r="AF40" s="376"/>
      <c r="AG40" s="376"/>
      <c r="AH40" s="376"/>
      <c r="AI40" s="376"/>
      <c r="AJ40" s="376"/>
      <c r="AK40" s="376"/>
      <c r="AM40" s="385" t="s">
        <v>279</v>
      </c>
      <c r="AN40" s="386"/>
      <c r="AO40" s="386"/>
      <c r="AP40" s="386"/>
      <c r="AQ40" s="386"/>
      <c r="AR40" s="386"/>
      <c r="AS40" s="386"/>
      <c r="AT40" s="386"/>
      <c r="AU40" s="386"/>
      <c r="AV40" s="386"/>
      <c r="AW40" s="386"/>
      <c r="AX40" s="386"/>
      <c r="AY40" s="386"/>
      <c r="AZ40" s="386"/>
      <c r="BA40" s="386"/>
      <c r="BB40" s="387"/>
    </row>
    <row r="41" spans="4:54" ht="27" customHeight="1">
      <c r="D41" s="377" t="s">
        <v>152</v>
      </c>
      <c r="E41" s="377"/>
      <c r="F41" s="377"/>
      <c r="G41" s="377"/>
      <c r="H41" s="377"/>
      <c r="I41" s="377"/>
      <c r="J41" s="377"/>
      <c r="K41" s="377"/>
      <c r="L41" s="377"/>
      <c r="M41" s="377"/>
      <c r="N41" s="377"/>
      <c r="O41" s="377"/>
      <c r="P41" s="377"/>
      <c r="Q41" s="377"/>
      <c r="R41" s="377"/>
      <c r="W41" s="377" t="s">
        <v>154</v>
      </c>
      <c r="X41" s="377"/>
      <c r="Y41" s="377"/>
      <c r="Z41" s="377"/>
      <c r="AA41" s="377"/>
      <c r="AB41" s="377"/>
      <c r="AC41" s="377"/>
      <c r="AD41" s="377"/>
      <c r="AE41" s="377"/>
      <c r="AF41" s="377"/>
      <c r="AG41" s="377"/>
      <c r="AH41" s="377"/>
      <c r="AI41" s="377"/>
      <c r="AJ41" s="377"/>
      <c r="AK41" s="377"/>
      <c r="AM41" s="137"/>
      <c r="AN41" s="106" t="s">
        <v>150</v>
      </c>
      <c r="AO41" s="1"/>
      <c r="AP41" s="151"/>
      <c r="AQ41" s="384"/>
      <c r="AR41" s="384"/>
      <c r="AS41" s="384"/>
      <c r="AT41" s="384"/>
      <c r="AU41" s="384"/>
      <c r="AV41" s="384"/>
      <c r="AW41" s="384"/>
      <c r="AX41" s="384"/>
      <c r="AY41" s="384"/>
      <c r="AZ41" s="384"/>
      <c r="BA41" s="384"/>
      <c r="BB41" s="139"/>
    </row>
    <row r="42" spans="1:54" ht="15" customHeight="1">
      <c r="A42" s="59" t="s">
        <v>151</v>
      </c>
      <c r="D42" s="337"/>
      <c r="E42" s="338"/>
      <c r="F42" s="338"/>
      <c r="G42" s="338"/>
      <c r="H42" s="338"/>
      <c r="I42" s="338"/>
      <c r="J42" s="338"/>
      <c r="K42" s="338"/>
      <c r="L42" s="338"/>
      <c r="M42" s="338"/>
      <c r="N42" s="338"/>
      <c r="O42" s="338"/>
      <c r="P42" s="338"/>
      <c r="Q42" s="338"/>
      <c r="R42" s="338"/>
      <c r="T42" s="59" t="s">
        <v>151</v>
      </c>
      <c r="W42" s="337"/>
      <c r="X42" s="338"/>
      <c r="Y42" s="338"/>
      <c r="Z42" s="338"/>
      <c r="AA42" s="338"/>
      <c r="AB42" s="338"/>
      <c r="AC42" s="338"/>
      <c r="AD42" s="338"/>
      <c r="AE42" s="338"/>
      <c r="AF42" s="338"/>
      <c r="AG42" s="338"/>
      <c r="AH42" s="338"/>
      <c r="AI42" s="338"/>
      <c r="AJ42" s="338"/>
      <c r="AK42" s="338"/>
      <c r="AM42" s="138"/>
      <c r="AN42" s="37"/>
      <c r="AO42" s="37"/>
      <c r="AP42" s="37"/>
      <c r="AQ42" s="37"/>
      <c r="AR42" s="37"/>
      <c r="AS42" s="37"/>
      <c r="AT42" s="37"/>
      <c r="AU42" s="37"/>
      <c r="AV42" s="37"/>
      <c r="AW42" s="37"/>
      <c r="AX42" s="37"/>
      <c r="AY42" s="37"/>
      <c r="AZ42" s="37"/>
      <c r="BA42" s="37"/>
      <c r="BB42" s="140"/>
    </row>
    <row r="43" spans="4:54" ht="15" customHeight="1">
      <c r="D43" s="377" t="s">
        <v>153</v>
      </c>
      <c r="E43" s="377"/>
      <c r="F43" s="377"/>
      <c r="G43" s="377"/>
      <c r="H43" s="377"/>
      <c r="I43" s="377"/>
      <c r="J43" s="377"/>
      <c r="K43" s="377"/>
      <c r="L43" s="377"/>
      <c r="M43" s="377"/>
      <c r="N43" s="377"/>
      <c r="O43" s="377"/>
      <c r="P43" s="377"/>
      <c r="Q43" s="377"/>
      <c r="R43" s="377"/>
      <c r="W43" s="377" t="s">
        <v>153</v>
      </c>
      <c r="X43" s="377"/>
      <c r="Y43" s="377"/>
      <c r="Z43" s="377"/>
      <c r="AA43" s="377"/>
      <c r="AB43" s="377"/>
      <c r="AC43" s="377"/>
      <c r="AD43" s="377"/>
      <c r="AE43" s="377"/>
      <c r="AF43" s="377"/>
      <c r="AG43" s="377"/>
      <c r="AH43" s="377"/>
      <c r="AI43" s="377"/>
      <c r="AJ43" s="377"/>
      <c r="AK43" s="377"/>
      <c r="AM43" s="137"/>
      <c r="AN43" s="217" t="s">
        <v>155</v>
      </c>
      <c r="AQ43" s="383"/>
      <c r="AR43" s="383"/>
      <c r="AS43" s="382"/>
      <c r="AT43" s="382"/>
      <c r="AU43" s="384"/>
      <c r="AV43" s="384"/>
      <c r="AW43" s="384"/>
      <c r="AX43" s="1"/>
      <c r="AY43" s="1"/>
      <c r="AZ43" s="1"/>
      <c r="BA43" s="1"/>
      <c r="BB43" s="140"/>
    </row>
    <row r="44" spans="39:54" ht="15" customHeight="1">
      <c r="AM44" s="141"/>
      <c r="AN44" s="5"/>
      <c r="AO44" s="142"/>
      <c r="AP44" s="142"/>
      <c r="AQ44" s="142"/>
      <c r="AR44" s="142"/>
      <c r="AS44" s="142"/>
      <c r="AT44" s="142"/>
      <c r="AU44" s="142"/>
      <c r="AV44" s="142"/>
      <c r="AW44" s="142"/>
      <c r="AX44" s="142"/>
      <c r="AY44" s="142"/>
      <c r="AZ44" s="142"/>
      <c r="BA44" s="142"/>
      <c r="BB44" s="143"/>
    </row>
    <row r="45" spans="38:55" ht="15" customHeight="1">
      <c r="AL45" s="1"/>
      <c r="AM45" s="37"/>
      <c r="AN45" s="1"/>
      <c r="AO45" s="37"/>
      <c r="AP45" s="37"/>
      <c r="AQ45" s="1"/>
      <c r="AR45" s="1"/>
      <c r="AS45" s="1"/>
      <c r="AT45" s="1"/>
      <c r="AU45" s="1"/>
      <c r="AV45" s="1"/>
      <c r="AW45" s="1"/>
      <c r="AX45" s="37"/>
      <c r="AY45" s="37"/>
      <c r="AZ45" s="37"/>
      <c r="BA45" s="37"/>
      <c r="BB45" s="37"/>
      <c r="BC45" s="1"/>
    </row>
    <row r="46" spans="38:55" ht="15" customHeight="1">
      <c r="AL46" s="1"/>
      <c r="AM46" s="37"/>
      <c r="AN46" s="37"/>
      <c r="AO46" s="37"/>
      <c r="AP46" s="37"/>
      <c r="AQ46" s="37"/>
      <c r="AR46" s="37"/>
      <c r="AS46" s="37"/>
      <c r="AT46" s="37"/>
      <c r="AU46" s="37"/>
      <c r="AV46" s="37"/>
      <c r="AW46" s="37"/>
      <c r="AX46" s="37"/>
      <c r="AY46" s="37"/>
      <c r="AZ46" s="37"/>
      <c r="BA46" s="37"/>
      <c r="BB46" s="37"/>
      <c r="BC46" s="1"/>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 customHeight="1"/>
    <row r="61" ht="12.75" customHeight="1"/>
    <row r="62" ht="12.75" customHeight="1" hidden="1"/>
    <row r="63" spans="4:29" ht="12.75" customHeight="1" hidden="1">
      <c r="D63" s="107">
        <v>1</v>
      </c>
      <c r="F63" s="107">
        <v>1</v>
      </c>
      <c r="G63" s="343"/>
      <c r="H63" s="343"/>
      <c r="J63" s="33"/>
      <c r="K63" s="160"/>
      <c r="M63" s="33"/>
      <c r="N63" s="33"/>
      <c r="O63" s="33"/>
      <c r="P63" s="33"/>
      <c r="Q63" s="33"/>
      <c r="R63" s="33"/>
      <c r="S63" s="33"/>
      <c r="T63" s="33"/>
      <c r="U63" s="247"/>
      <c r="AC63" s="247"/>
    </row>
    <row r="64" spans="4:29" ht="12.75" customHeight="1" hidden="1">
      <c r="D64" s="107">
        <v>2</v>
      </c>
      <c r="F64" s="107">
        <v>2</v>
      </c>
      <c r="G64" s="343"/>
      <c r="H64" s="343"/>
      <c r="J64" s="33">
        <f>'Rapport financier'!A167</f>
        <v>1</v>
      </c>
      <c r="K64" s="160"/>
      <c r="M64" s="33" t="str">
        <f>'Rapport financier'!B167</f>
        <v>Assomption-de-la-Vierge-Marie</v>
      </c>
      <c r="N64" s="33"/>
      <c r="O64" s="33"/>
      <c r="P64" s="33"/>
      <c r="Q64" s="33"/>
      <c r="R64" s="33"/>
      <c r="S64" s="33"/>
      <c r="T64" s="33"/>
      <c r="U64" s="247"/>
      <c r="AC64" s="247">
        <f>'Rapport financier'!K167</f>
        <v>106</v>
      </c>
    </row>
    <row r="65" spans="4:29" ht="12.75" customHeight="1" hidden="1">
      <c r="D65" s="107">
        <v>3</v>
      </c>
      <c r="F65" s="107">
        <v>3</v>
      </c>
      <c r="G65" s="343"/>
      <c r="H65" s="343"/>
      <c r="J65" s="33">
        <f>'Rapport financier'!A168</f>
        <v>2</v>
      </c>
      <c r="K65" s="160"/>
      <c r="M65" s="33" t="str">
        <f>'Rapport financier'!B168</f>
        <v>Bienheureux-Jean-XXIII</v>
      </c>
      <c r="N65" s="33"/>
      <c r="O65" s="33"/>
      <c r="P65" s="33"/>
      <c r="Q65" s="33"/>
      <c r="R65" s="33"/>
      <c r="S65" s="33"/>
      <c r="T65" s="33"/>
      <c r="U65" s="247"/>
      <c r="AC65" s="247">
        <f>'Rapport financier'!K168</f>
        <v>96</v>
      </c>
    </row>
    <row r="66" spans="4:29" ht="12.75" customHeight="1" hidden="1">
      <c r="D66" s="107">
        <v>4</v>
      </c>
      <c r="F66" s="107">
        <v>4</v>
      </c>
      <c r="G66" s="343">
        <v>2018</v>
      </c>
      <c r="H66" s="343"/>
      <c r="J66" s="33">
        <f>'Rapport financier'!A169</f>
        <v>3</v>
      </c>
      <c r="K66" s="160"/>
      <c r="M66" s="33" t="str">
        <f>'Rapport financier'!B169</f>
        <v>Bienheureux-Louis-Zéphirin-Moreau</v>
      </c>
      <c r="N66" s="33"/>
      <c r="O66" s="33"/>
      <c r="P66" s="33"/>
      <c r="Q66" s="33"/>
      <c r="R66" s="33"/>
      <c r="S66" s="33"/>
      <c r="T66" s="33"/>
      <c r="U66" s="247"/>
      <c r="AC66" s="247">
        <f>'Rapport financier'!K169</f>
        <v>101</v>
      </c>
    </row>
    <row r="67" spans="4:29" ht="12.75" customHeight="1" hidden="1">
      <c r="D67" s="107">
        <v>5</v>
      </c>
      <c r="F67" s="107">
        <v>5</v>
      </c>
      <c r="G67" s="343">
        <v>2019</v>
      </c>
      <c r="H67" s="343"/>
      <c r="J67" s="33">
        <f>'Rapport financier'!A170</f>
        <v>4</v>
      </c>
      <c r="K67" s="160"/>
      <c r="M67" s="33" t="str">
        <f>'Rapport financier'!B170</f>
        <v>Bienheureux-François-de-Laval</v>
      </c>
      <c r="N67" s="33"/>
      <c r="O67" s="33"/>
      <c r="P67" s="33"/>
      <c r="Q67" s="33"/>
      <c r="R67" s="33"/>
      <c r="S67" s="33"/>
      <c r="T67" s="33"/>
      <c r="U67" s="247"/>
      <c r="AC67" s="247">
        <f>'Rapport financier'!K170</f>
        <v>102</v>
      </c>
    </row>
    <row r="68" spans="4:29" ht="12.75" customHeight="1" hidden="1">
      <c r="D68" s="107">
        <v>6</v>
      </c>
      <c r="F68" s="107">
        <v>6</v>
      </c>
      <c r="G68" s="343">
        <v>2020</v>
      </c>
      <c r="H68" s="343"/>
      <c r="J68" s="33">
        <f>'Rapport financier'!A171</f>
        <v>5</v>
      </c>
      <c r="K68" s="160"/>
      <c r="M68" s="33" t="str">
        <f>'Rapport financier'!B171</f>
        <v>Bon-Pasteur</v>
      </c>
      <c r="N68" s="33"/>
      <c r="O68" s="33"/>
      <c r="P68" s="33"/>
      <c r="Q68" s="33"/>
      <c r="R68" s="33"/>
      <c r="S68" s="33"/>
      <c r="T68" s="33"/>
      <c r="U68" s="247"/>
      <c r="AC68" s="247">
        <f>'Rapport financier'!K171</f>
        <v>88</v>
      </c>
    </row>
    <row r="69" spans="4:29" ht="12.75" customHeight="1" hidden="1">
      <c r="D69" s="107">
        <v>7</v>
      </c>
      <c r="F69" s="107">
        <v>7</v>
      </c>
      <c r="G69" s="343">
        <v>2021</v>
      </c>
      <c r="H69" s="343"/>
      <c r="J69" s="33">
        <f>'Rapport financier'!A172</f>
        <v>6</v>
      </c>
      <c r="K69" s="160"/>
      <c r="M69" s="33" t="str">
        <f>'Rapport financier'!B172</f>
        <v>St-Christophe d'Arthabaska</v>
      </c>
      <c r="N69" s="33"/>
      <c r="O69" s="33"/>
      <c r="P69" s="33"/>
      <c r="Q69" s="33"/>
      <c r="R69" s="33"/>
      <c r="S69" s="33"/>
      <c r="T69" s="33"/>
      <c r="U69" s="247"/>
      <c r="AC69" s="247">
        <f>'Rapport financier'!K172</f>
        <v>13</v>
      </c>
    </row>
    <row r="70" spans="4:29" ht="12.75" customHeight="1" hidden="1">
      <c r="D70" s="107">
        <v>8</v>
      </c>
      <c r="F70" s="107">
        <v>8</v>
      </c>
      <c r="G70" s="343">
        <v>2022</v>
      </c>
      <c r="H70" s="343"/>
      <c r="J70" s="33">
        <f>'Rapport financier'!A173</f>
        <v>7</v>
      </c>
      <c r="K70" s="160"/>
      <c r="M70" s="33" t="str">
        <f>'Rapport financier'!B173</f>
        <v>Ste-Famille</v>
      </c>
      <c r="N70" s="33"/>
      <c r="O70" s="33"/>
      <c r="P70" s="33"/>
      <c r="Q70" s="33"/>
      <c r="R70" s="33"/>
      <c r="S70" s="33"/>
      <c r="T70" s="33"/>
      <c r="U70" s="247"/>
      <c r="AC70" s="247">
        <f>'Rapport financier'!K173</f>
        <v>97</v>
      </c>
    </row>
    <row r="71" spans="4:29" ht="12.75" customHeight="1" hidden="1">
      <c r="D71" s="107">
        <v>9</v>
      </c>
      <c r="F71" s="107">
        <v>9</v>
      </c>
      <c r="G71" s="343">
        <v>2023</v>
      </c>
      <c r="H71" s="343"/>
      <c r="J71" s="33">
        <f>'Rapport financier'!A174</f>
        <v>8</v>
      </c>
      <c r="K71" s="160"/>
      <c r="M71" s="33" t="str">
        <f>'Rapport financier'!B174</f>
        <v>St-François-d'Assise</v>
      </c>
      <c r="N71" s="33"/>
      <c r="O71" s="33"/>
      <c r="P71" s="33"/>
      <c r="Q71" s="33"/>
      <c r="R71" s="33"/>
      <c r="S71" s="33"/>
      <c r="T71" s="33"/>
      <c r="U71" s="247"/>
      <c r="AC71" s="247">
        <f>'Rapport financier'!K174</f>
        <v>90</v>
      </c>
    </row>
    <row r="72" spans="4:29" ht="12.75" customHeight="1" hidden="1">
      <c r="D72" s="107">
        <v>10</v>
      </c>
      <c r="F72" s="107">
        <v>10</v>
      </c>
      <c r="G72" s="343">
        <v>2024</v>
      </c>
      <c r="H72" s="343"/>
      <c r="J72" s="33">
        <f>'Rapport financier'!A175</f>
        <v>9</v>
      </c>
      <c r="K72" s="160"/>
      <c r="M72" s="33" t="str">
        <f>'Rapport financier'!B175</f>
        <v>St-François-de-Sales (Odanak)</v>
      </c>
      <c r="N72" s="33"/>
      <c r="O72" s="33"/>
      <c r="P72" s="33"/>
      <c r="Q72" s="33"/>
      <c r="R72" s="33"/>
      <c r="S72" s="33"/>
      <c r="T72" s="33"/>
      <c r="U72" s="247"/>
      <c r="AC72" s="247">
        <f>'Rapport financier'!K175</f>
        <v>27</v>
      </c>
    </row>
    <row r="73" spans="4:29" ht="12.75" customHeight="1" hidden="1">
      <c r="D73" s="107">
        <v>11</v>
      </c>
      <c r="F73" s="107">
        <v>11</v>
      </c>
      <c r="G73" s="343">
        <v>2025</v>
      </c>
      <c r="H73" s="343"/>
      <c r="J73" s="33">
        <f>'Rapport financier'!A176</f>
        <v>10</v>
      </c>
      <c r="K73" s="160"/>
      <c r="M73" s="33" t="str">
        <f>'Rapport financier'!B176</f>
        <v>St-François-Xavier</v>
      </c>
      <c r="N73" s="33"/>
      <c r="O73" s="33"/>
      <c r="P73" s="33"/>
      <c r="Q73" s="33"/>
      <c r="R73" s="33"/>
      <c r="S73" s="33"/>
      <c r="T73" s="33"/>
      <c r="U73" s="247"/>
      <c r="AC73" s="247">
        <f>'Rapport financier'!K176</f>
        <v>107</v>
      </c>
    </row>
    <row r="74" spans="4:29" ht="12.75" customHeight="1" hidden="1">
      <c r="D74" s="107">
        <v>12</v>
      </c>
      <c r="F74" s="107">
        <v>12</v>
      </c>
      <c r="G74" s="343">
        <v>2026</v>
      </c>
      <c r="H74" s="343"/>
      <c r="J74" s="33">
        <f>'Rapport financier'!A177</f>
        <v>11</v>
      </c>
      <c r="K74" s="160"/>
      <c r="M74" s="33" t="str">
        <f>'Rapport financier'!B177</f>
        <v>St-Frère-André</v>
      </c>
      <c r="N74" s="33"/>
      <c r="O74" s="33"/>
      <c r="P74" s="33"/>
      <c r="Q74" s="33"/>
      <c r="R74" s="33"/>
      <c r="S74" s="33"/>
      <c r="T74" s="33"/>
      <c r="U74" s="247"/>
      <c r="AC74" s="247">
        <f>'Rapport financier'!K177</f>
        <v>94</v>
      </c>
    </row>
    <row r="75" spans="4:29" ht="12.75" customHeight="1" hidden="1">
      <c r="D75" s="107">
        <v>13</v>
      </c>
      <c r="F75" s="14"/>
      <c r="G75" s="343">
        <v>2027</v>
      </c>
      <c r="H75" s="343"/>
      <c r="J75" s="33">
        <f>'Rapport financier'!A178</f>
        <v>12</v>
      </c>
      <c r="K75" s="160"/>
      <c r="M75" s="33" t="str">
        <f>'Rapport financier'!B178</f>
        <v>St-Jean-Baptiste (Nicolet)</v>
      </c>
      <c r="N75" s="33"/>
      <c r="O75" s="33"/>
      <c r="P75" s="33"/>
      <c r="Q75" s="33"/>
      <c r="R75" s="33"/>
      <c r="S75" s="33"/>
      <c r="T75" s="33"/>
      <c r="U75" s="247"/>
      <c r="AC75" s="247">
        <f>'Rapport financier'!K178</f>
        <v>40</v>
      </c>
    </row>
    <row r="76" spans="4:29" ht="12.75" customHeight="1" hidden="1">
      <c r="D76" s="107">
        <v>14</v>
      </c>
      <c r="F76" s="14"/>
      <c r="G76" s="343">
        <v>2028</v>
      </c>
      <c r="H76" s="343"/>
      <c r="J76" s="33">
        <f>'Rapport financier'!A179</f>
        <v>13</v>
      </c>
      <c r="K76" s="160"/>
      <c r="M76" s="33" t="str">
        <f>'Rapport financier'!B179</f>
        <v>St-Jean-de-Brébeuf </v>
      </c>
      <c r="N76" s="33"/>
      <c r="O76" s="33"/>
      <c r="P76" s="33"/>
      <c r="Q76" s="33"/>
      <c r="R76" s="33"/>
      <c r="S76" s="33"/>
      <c r="T76" s="33"/>
      <c r="U76" s="247"/>
      <c r="AC76" s="247">
        <f>'Rapport financier'!K179</f>
        <v>86</v>
      </c>
    </row>
    <row r="77" spans="4:29" ht="12.75" customHeight="1" hidden="1">
      <c r="D77" s="107">
        <v>15</v>
      </c>
      <c r="F77" s="14"/>
      <c r="G77" s="343">
        <v>2029</v>
      </c>
      <c r="H77" s="343"/>
      <c r="J77" s="33">
        <f>'Rapport financier'!A180</f>
        <v>14</v>
      </c>
      <c r="K77" s="160"/>
      <c r="M77" s="33" t="str">
        <f>'Rapport financier'!B180</f>
        <v>St-Louis</v>
      </c>
      <c r="N77" s="33"/>
      <c r="O77" s="33"/>
      <c r="P77" s="33"/>
      <c r="Q77" s="33"/>
      <c r="R77" s="33"/>
      <c r="S77" s="33"/>
      <c r="T77" s="33"/>
      <c r="U77" s="247"/>
      <c r="AC77" s="247">
        <f>'Rapport financier'!K180</f>
        <v>49</v>
      </c>
    </row>
    <row r="78" spans="4:29" ht="12.75" customHeight="1" hidden="1">
      <c r="D78" s="107">
        <v>16</v>
      </c>
      <c r="F78" s="14"/>
      <c r="G78" s="343">
        <v>2030</v>
      </c>
      <c r="H78" s="343"/>
      <c r="J78" s="33">
        <f>'Rapport financier'!A181</f>
        <v>15</v>
      </c>
      <c r="K78" s="160"/>
      <c r="M78" s="33" t="str">
        <f>'Rapport financier'!B181</f>
        <v>St-Luc</v>
      </c>
      <c r="N78" s="33"/>
      <c r="O78" s="33"/>
      <c r="P78" s="33"/>
      <c r="Q78" s="33"/>
      <c r="R78" s="33"/>
      <c r="S78" s="33"/>
      <c r="T78" s="33"/>
      <c r="U78" s="247"/>
      <c r="AC78" s="247">
        <f>'Rapport financier'!K181</f>
        <v>92</v>
      </c>
    </row>
    <row r="79" spans="4:29" ht="12.75" customHeight="1" hidden="1">
      <c r="D79" s="107">
        <v>17</v>
      </c>
      <c r="F79" s="14"/>
      <c r="G79" s="343">
        <v>2031</v>
      </c>
      <c r="H79" s="343"/>
      <c r="J79" s="33">
        <f>'Rapport financier'!A182</f>
        <v>16</v>
      </c>
      <c r="K79" s="160"/>
      <c r="M79" s="33" t="str">
        <f>'Rapport financier'!B182</f>
        <v>Ste-Marguerite-d'Youville</v>
      </c>
      <c r="N79" s="33"/>
      <c r="O79" s="33"/>
      <c r="P79" s="33"/>
      <c r="Q79" s="33"/>
      <c r="R79" s="33"/>
      <c r="S79" s="33"/>
      <c r="T79" s="33"/>
      <c r="U79" s="247"/>
      <c r="AC79" s="247">
        <f>'Rapport financier'!K182</f>
        <v>99</v>
      </c>
    </row>
    <row r="80" spans="4:29" ht="12.75" customHeight="1" hidden="1">
      <c r="D80" s="107">
        <v>18</v>
      </c>
      <c r="F80" s="14"/>
      <c r="G80" s="343">
        <v>2032</v>
      </c>
      <c r="H80" s="343"/>
      <c r="J80" s="33">
        <f>'Rapport financier'!A183</f>
        <v>17</v>
      </c>
      <c r="K80" s="160"/>
      <c r="M80" s="33" t="str">
        <f>'Rapport financier'!B183</f>
        <v>Ste-Marguerite-Bourgeoys</v>
      </c>
      <c r="N80" s="33"/>
      <c r="O80" s="33"/>
      <c r="P80" s="33"/>
      <c r="Q80" s="33"/>
      <c r="R80" s="33"/>
      <c r="S80" s="33"/>
      <c r="T80" s="33"/>
      <c r="U80" s="247"/>
      <c r="AC80" s="247">
        <f>'Rapport financier'!K183</f>
        <v>91</v>
      </c>
    </row>
    <row r="81" spans="4:29" ht="12.75" customHeight="1" hidden="1">
      <c r="D81" s="107">
        <v>19</v>
      </c>
      <c r="F81" s="14"/>
      <c r="G81" s="343">
        <v>2033</v>
      </c>
      <c r="H81" s="343"/>
      <c r="J81" s="33">
        <f>'Rapport financier'!A184</f>
        <v>18</v>
      </c>
      <c r="K81" s="160"/>
      <c r="M81" s="33" t="str">
        <f>'Rapport financier'!B184</f>
        <v>St-Michel</v>
      </c>
      <c r="N81" s="33"/>
      <c r="O81" s="33"/>
      <c r="P81" s="33"/>
      <c r="Q81" s="33"/>
      <c r="R81" s="33"/>
      <c r="S81" s="33"/>
      <c r="T81" s="33"/>
      <c r="U81" s="247"/>
      <c r="AC81" s="247">
        <f>'Rapport financier'!K184</f>
        <v>98</v>
      </c>
    </row>
    <row r="82" spans="4:29" ht="12.75" customHeight="1" hidden="1">
      <c r="D82" s="107">
        <v>20</v>
      </c>
      <c r="F82" s="14"/>
      <c r="G82" s="343">
        <v>2034</v>
      </c>
      <c r="H82" s="343"/>
      <c r="J82" s="33">
        <f>'Rapport financier'!A185</f>
        <v>19</v>
      </c>
      <c r="K82" s="160"/>
      <c r="M82" s="33" t="str">
        <f>'Rapport financier'!B185</f>
        <v>St-Nicéphore</v>
      </c>
      <c r="N82" s="33"/>
      <c r="O82" s="33"/>
      <c r="P82" s="33"/>
      <c r="Q82" s="33"/>
      <c r="R82" s="33"/>
      <c r="S82" s="33"/>
      <c r="T82" s="33"/>
      <c r="U82" s="247"/>
      <c r="AC82" s="247">
        <f>'Rapport financier'!K185</f>
        <v>57</v>
      </c>
    </row>
    <row r="83" spans="4:29" ht="12.75" customHeight="1" hidden="1">
      <c r="D83" s="107">
        <v>21</v>
      </c>
      <c r="F83" s="14"/>
      <c r="G83" s="343">
        <v>2035</v>
      </c>
      <c r="H83" s="343"/>
      <c r="J83" s="33">
        <f>'Rapport financier'!A186</f>
        <v>20</v>
      </c>
      <c r="K83" s="160"/>
      <c r="M83" s="33" t="str">
        <f>'Rapport financier'!B186</f>
        <v>Notre-Dame-de-la-Paix</v>
      </c>
      <c r="N83" s="33"/>
      <c r="O83" s="33"/>
      <c r="P83" s="33"/>
      <c r="Q83" s="33"/>
      <c r="R83" s="33"/>
      <c r="S83" s="33"/>
      <c r="T83" s="33"/>
      <c r="U83" s="247"/>
      <c r="AC83" s="247">
        <f>'Rapport financier'!K186</f>
        <v>89</v>
      </c>
    </row>
    <row r="84" spans="4:29" ht="12.75" customHeight="1" hidden="1">
      <c r="D84" s="107">
        <v>22</v>
      </c>
      <c r="F84" s="14"/>
      <c r="G84" s="343">
        <v>2036</v>
      </c>
      <c r="H84" s="343"/>
      <c r="J84" s="33">
        <f>'Rapport financier'!A187</f>
        <v>21</v>
      </c>
      <c r="K84" s="160"/>
      <c r="M84" s="33" t="str">
        <f>'Rapport financier'!B187</f>
        <v>Notre-Dame-de-l'Espérance</v>
      </c>
      <c r="N84" s="33"/>
      <c r="O84" s="33"/>
      <c r="P84" s="33"/>
      <c r="Q84" s="33"/>
      <c r="R84" s="33"/>
      <c r="S84" s="33"/>
      <c r="T84" s="33"/>
      <c r="U84" s="247"/>
      <c r="AC84" s="247">
        <f>'Rapport financier'!K187</f>
        <v>100</v>
      </c>
    </row>
    <row r="85" spans="4:29" ht="12.75" customHeight="1" hidden="1">
      <c r="D85" s="107">
        <v>23</v>
      </c>
      <c r="F85" s="14"/>
      <c r="G85" s="343">
        <v>2037</v>
      </c>
      <c r="H85" s="343"/>
      <c r="J85" s="33">
        <f>'Rapport financier'!A188</f>
        <v>22</v>
      </c>
      <c r="K85" s="160"/>
      <c r="M85" s="33" t="str">
        <f>'Rapport financier'!B188</f>
        <v>Notre-Dame-de-Lourdes</v>
      </c>
      <c r="N85" s="33"/>
      <c r="O85" s="33"/>
      <c r="P85" s="33"/>
      <c r="Q85" s="33"/>
      <c r="R85" s="33"/>
      <c r="S85" s="33"/>
      <c r="T85" s="33"/>
      <c r="U85" s="247"/>
      <c r="AC85" s="247">
        <f>'Rapport financier'!K188</f>
        <v>95</v>
      </c>
    </row>
    <row r="86" spans="4:29" ht="12.75" customHeight="1" hidden="1">
      <c r="D86" s="107">
        <v>24</v>
      </c>
      <c r="F86" s="14"/>
      <c r="G86" s="343">
        <v>2038</v>
      </c>
      <c r="H86" s="343"/>
      <c r="J86" s="33">
        <f>'Rapport financier'!A189</f>
        <v>23</v>
      </c>
      <c r="K86" s="160"/>
      <c r="M86" s="33" t="str">
        <f>'Rapport financier'!B189</f>
        <v>Notre-Dame-des-Monts</v>
      </c>
      <c r="N86" s="33"/>
      <c r="O86" s="33"/>
      <c r="P86" s="33"/>
      <c r="Q86" s="33"/>
      <c r="R86" s="33"/>
      <c r="S86" s="33"/>
      <c r="T86" s="33"/>
      <c r="U86" s="247"/>
      <c r="AC86" s="247">
        <f>'Rapport financier'!K189</f>
        <v>103</v>
      </c>
    </row>
    <row r="87" spans="4:29" ht="12.75" customHeight="1" hidden="1">
      <c r="D87" s="107">
        <v>25</v>
      </c>
      <c r="F87" s="14"/>
      <c r="G87" s="343">
        <v>2039</v>
      </c>
      <c r="H87" s="343"/>
      <c r="J87" s="33">
        <f>'Rapport financier'!A190</f>
        <v>24</v>
      </c>
      <c r="K87" s="160"/>
      <c r="M87" s="33" t="str">
        <f>'Rapport financier'!B190</f>
        <v>St-Paul Apôtre (Chesterville)</v>
      </c>
      <c r="N87" s="33"/>
      <c r="O87" s="33"/>
      <c r="P87" s="33"/>
      <c r="Q87" s="33"/>
      <c r="R87" s="33"/>
      <c r="S87" s="33"/>
      <c r="T87" s="33"/>
      <c r="U87" s="247"/>
      <c r="AC87" s="247">
        <f>'Rapport financier'!K190</f>
        <v>63</v>
      </c>
    </row>
    <row r="88" spans="4:29" ht="12.75" customHeight="1" hidden="1">
      <c r="D88" s="107">
        <v>26</v>
      </c>
      <c r="F88" s="14"/>
      <c r="G88" s="343">
        <v>2040</v>
      </c>
      <c r="H88" s="343"/>
      <c r="J88" s="33">
        <f>'Rapport financier'!A191</f>
        <v>25</v>
      </c>
      <c r="K88" s="160"/>
      <c r="M88" s="33" t="str">
        <f>'Rapport financier'!B191</f>
        <v>Sacré-Cœur-de-Jésus</v>
      </c>
      <c r="N88" s="33"/>
      <c r="O88" s="33"/>
      <c r="P88" s="33"/>
      <c r="Q88" s="33"/>
      <c r="R88" s="33"/>
      <c r="S88" s="33"/>
      <c r="T88" s="33"/>
      <c r="U88" s="247"/>
      <c r="AC88" s="247">
        <f>'Rapport financier'!K191</f>
        <v>104</v>
      </c>
    </row>
    <row r="89" spans="4:29" ht="12.75" customHeight="1" hidden="1">
      <c r="D89" s="107">
        <v>27</v>
      </c>
      <c r="F89" s="14"/>
      <c r="G89" s="343"/>
      <c r="H89" s="343"/>
      <c r="J89" s="33">
        <f>'Rapport financier'!A192</f>
        <v>26</v>
      </c>
      <c r="K89" s="160"/>
      <c r="M89" s="33" t="str">
        <f>'Rapport financier'!B192</f>
        <v>St-Jean-Paul II</v>
      </c>
      <c r="N89" s="33"/>
      <c r="O89" s="33"/>
      <c r="P89" s="33"/>
      <c r="Q89" s="33"/>
      <c r="R89" s="33"/>
      <c r="S89" s="33"/>
      <c r="T89" s="33"/>
      <c r="U89" s="247"/>
      <c r="AC89" s="247">
        <f>'Rapport financier'!K192</f>
        <v>105</v>
      </c>
    </row>
    <row r="90" spans="4:29" ht="12.75" customHeight="1" hidden="1">
      <c r="D90" s="107">
        <v>28</v>
      </c>
      <c r="F90" s="14"/>
      <c r="G90" s="343"/>
      <c r="H90" s="343"/>
      <c r="J90" s="33">
        <f>'Rapport financier'!A193</f>
        <v>27</v>
      </c>
      <c r="K90" s="160"/>
      <c r="M90" s="33" t="str">
        <f>'Rapport financier'!B193</f>
        <v>Ste-Victoire</v>
      </c>
      <c r="N90" s="33"/>
      <c r="O90" s="33"/>
      <c r="P90" s="33"/>
      <c r="Q90" s="33"/>
      <c r="R90" s="33"/>
      <c r="S90" s="33"/>
      <c r="T90" s="33"/>
      <c r="U90" s="247"/>
      <c r="AC90" s="247">
        <f>'Rapport financier'!K193</f>
        <v>93</v>
      </c>
    </row>
    <row r="91" spans="4:29" ht="12.75" customHeight="1" hidden="1">
      <c r="D91" s="107">
        <v>29</v>
      </c>
      <c r="F91" s="14"/>
      <c r="G91" s="343"/>
      <c r="H91" s="343"/>
      <c r="J91" s="33">
        <f>'Rapport financier'!A194</f>
        <v>0</v>
      </c>
      <c r="K91" s="160"/>
      <c r="M91" s="33" t="str">
        <f>'Rapport financier'!B194</f>
        <v>Mission St-François</v>
      </c>
      <c r="N91" s="33"/>
      <c r="O91" s="33"/>
      <c r="P91" s="33"/>
      <c r="Q91" s="33"/>
      <c r="R91" s="33"/>
      <c r="S91" s="33"/>
      <c r="T91" s="33"/>
      <c r="U91" s="247"/>
      <c r="AC91" s="247">
        <f>'Rapport financier'!K194</f>
        <v>400</v>
      </c>
    </row>
    <row r="92" spans="4:29" ht="12.75" customHeight="1" hidden="1">
      <c r="D92" s="107">
        <v>30</v>
      </c>
      <c r="F92" s="14"/>
      <c r="J92" s="33"/>
      <c r="K92" s="160"/>
      <c r="M92" s="33"/>
      <c r="N92" s="33"/>
      <c r="O92" s="33"/>
      <c r="P92" s="33"/>
      <c r="Q92" s="33"/>
      <c r="R92" s="33"/>
      <c r="S92" s="33"/>
      <c r="T92" s="33"/>
      <c r="U92" s="247"/>
      <c r="AC92" s="247"/>
    </row>
    <row r="93" spans="4:29" ht="12.75" customHeight="1" hidden="1">
      <c r="D93" s="107">
        <v>31</v>
      </c>
      <c r="F93" s="14"/>
      <c r="J93" s="33"/>
      <c r="K93" s="160"/>
      <c r="M93" s="33"/>
      <c r="N93" s="33"/>
      <c r="O93" s="33"/>
      <c r="P93" s="33"/>
      <c r="Q93" s="33"/>
      <c r="R93" s="33"/>
      <c r="S93" s="33"/>
      <c r="T93" s="33"/>
      <c r="U93" s="247"/>
      <c r="AC93" s="247"/>
    </row>
    <row r="94" spans="10:29" ht="12.75" customHeight="1" hidden="1">
      <c r="J94" s="33"/>
      <c r="K94" s="160"/>
      <c r="M94" s="33"/>
      <c r="N94" s="33"/>
      <c r="O94" s="33"/>
      <c r="P94" s="33"/>
      <c r="Q94" s="33"/>
      <c r="R94" s="33"/>
      <c r="S94" s="33"/>
      <c r="T94" s="33"/>
      <c r="U94" s="247"/>
      <c r="AC94" s="247"/>
    </row>
    <row r="95" spans="10:29" ht="12.75" customHeight="1" hidden="1">
      <c r="J95" s="33"/>
      <c r="K95" s="160"/>
      <c r="M95" s="33"/>
      <c r="N95" s="33"/>
      <c r="O95" s="33"/>
      <c r="P95" s="33"/>
      <c r="Q95" s="33"/>
      <c r="R95" s="33"/>
      <c r="S95" s="33"/>
      <c r="T95" s="33"/>
      <c r="U95" s="247"/>
      <c r="AC95" s="247"/>
    </row>
    <row r="96" spans="10:29" ht="12.75" customHeight="1">
      <c r="J96" s="33"/>
      <c r="K96" s="160"/>
      <c r="M96" s="33"/>
      <c r="N96" s="33"/>
      <c r="O96" s="33"/>
      <c r="P96" s="33"/>
      <c r="Q96" s="33"/>
      <c r="R96" s="33"/>
      <c r="S96" s="33"/>
      <c r="T96" s="33"/>
      <c r="U96" s="247"/>
      <c r="AC96" s="247"/>
    </row>
    <row r="97" spans="10:29" ht="12.75" customHeight="1">
      <c r="J97" s="33"/>
      <c r="K97" s="160"/>
      <c r="M97" s="33"/>
      <c r="N97" s="33"/>
      <c r="O97" s="33"/>
      <c r="P97" s="33"/>
      <c r="Q97" s="33"/>
      <c r="R97" s="33"/>
      <c r="S97" s="33"/>
      <c r="T97" s="33"/>
      <c r="U97" s="247"/>
      <c r="AC97" s="247"/>
    </row>
    <row r="98" spans="10:29" ht="12.75" customHeight="1">
      <c r="J98" s="33"/>
      <c r="K98" s="160"/>
      <c r="M98" s="33"/>
      <c r="N98" s="33"/>
      <c r="O98" s="33"/>
      <c r="P98" s="33"/>
      <c r="Q98" s="33"/>
      <c r="R98" s="33"/>
      <c r="S98" s="33"/>
      <c r="T98" s="33"/>
      <c r="U98" s="247"/>
      <c r="AC98" s="247"/>
    </row>
    <row r="99" spans="10:29" ht="12.75" customHeight="1">
      <c r="J99" s="33"/>
      <c r="K99" s="160"/>
      <c r="M99" s="33"/>
      <c r="N99" s="33"/>
      <c r="O99" s="33"/>
      <c r="P99" s="33"/>
      <c r="Q99" s="33"/>
      <c r="R99" s="33"/>
      <c r="S99" s="33"/>
      <c r="T99" s="33"/>
      <c r="U99" s="247"/>
      <c r="AC99" s="247"/>
    </row>
    <row r="100" spans="10:29" ht="12.75" customHeight="1">
      <c r="J100" s="33"/>
      <c r="K100" s="160"/>
      <c r="M100" s="33"/>
      <c r="N100" s="33"/>
      <c r="O100" s="33"/>
      <c r="P100" s="33"/>
      <c r="Q100" s="33"/>
      <c r="R100" s="33"/>
      <c r="S100" s="33"/>
      <c r="T100" s="33"/>
      <c r="U100" s="247"/>
      <c r="AC100" s="247"/>
    </row>
    <row r="101" spans="10:29" ht="12.75" customHeight="1">
      <c r="J101" s="33"/>
      <c r="K101" s="160"/>
      <c r="M101" s="33"/>
      <c r="N101" s="33"/>
      <c r="O101" s="33"/>
      <c r="P101" s="33"/>
      <c r="Q101" s="33"/>
      <c r="R101" s="33"/>
      <c r="S101" s="33"/>
      <c r="T101" s="33"/>
      <c r="U101" s="247"/>
      <c r="AC101" s="247"/>
    </row>
    <row r="102" spans="10:29" ht="12.75" customHeight="1">
      <c r="J102" s="33"/>
      <c r="K102" s="160"/>
      <c r="M102" s="33"/>
      <c r="N102" s="33"/>
      <c r="O102" s="33"/>
      <c r="P102" s="33"/>
      <c r="Q102" s="33"/>
      <c r="R102" s="33"/>
      <c r="S102" s="33"/>
      <c r="T102" s="33"/>
      <c r="U102" s="247"/>
      <c r="AC102" s="247"/>
    </row>
    <row r="103" spans="10:29" ht="12.75" customHeight="1">
      <c r="J103" s="33"/>
      <c r="K103" s="160"/>
      <c r="M103" s="33"/>
      <c r="N103" s="33"/>
      <c r="O103" s="33"/>
      <c r="P103" s="33"/>
      <c r="Q103" s="33"/>
      <c r="R103" s="33"/>
      <c r="S103" s="33"/>
      <c r="T103" s="33"/>
      <c r="U103" s="247"/>
      <c r="AC103" s="247"/>
    </row>
    <row r="104" spans="10:29" ht="12.75" customHeight="1">
      <c r="J104" s="33"/>
      <c r="K104" s="160"/>
      <c r="M104" s="33"/>
      <c r="N104" s="33"/>
      <c r="O104" s="33"/>
      <c r="P104" s="33"/>
      <c r="Q104" s="33"/>
      <c r="R104" s="33"/>
      <c r="S104" s="33"/>
      <c r="T104" s="33"/>
      <c r="U104" s="247"/>
      <c r="AC104" s="247"/>
    </row>
    <row r="105" spans="10:29" ht="12.75" customHeight="1">
      <c r="J105" s="33"/>
      <c r="K105" s="160"/>
      <c r="M105" s="33"/>
      <c r="U105" s="12"/>
      <c r="AC105" s="247"/>
    </row>
    <row r="106" spans="10:29" ht="12.75" customHeight="1">
      <c r="J106" s="33"/>
      <c r="K106" s="160"/>
      <c r="M106" s="33"/>
      <c r="N106" s="33"/>
      <c r="O106" s="33"/>
      <c r="P106" s="33"/>
      <c r="Q106" s="33"/>
      <c r="R106" s="33"/>
      <c r="S106" s="33"/>
      <c r="T106" s="33"/>
      <c r="U106" s="247"/>
      <c r="AC106" s="247"/>
    </row>
    <row r="107" spans="10:29" ht="12.75" customHeight="1">
      <c r="J107" s="33"/>
      <c r="K107" s="160"/>
      <c r="M107" s="33"/>
      <c r="N107" s="33"/>
      <c r="O107" s="33"/>
      <c r="P107" s="33"/>
      <c r="Q107" s="33"/>
      <c r="R107" s="33"/>
      <c r="S107" s="33"/>
      <c r="T107" s="33"/>
      <c r="U107" s="247"/>
      <c r="AC107" s="247"/>
    </row>
    <row r="108" spans="10:29" ht="12.75" customHeight="1">
      <c r="J108" s="33"/>
      <c r="K108" s="160"/>
      <c r="M108" s="33"/>
      <c r="N108" s="33"/>
      <c r="O108" s="33"/>
      <c r="P108" s="33"/>
      <c r="Q108" s="33"/>
      <c r="R108" s="33"/>
      <c r="S108" s="33"/>
      <c r="T108" s="33"/>
      <c r="U108" s="247"/>
      <c r="AC108" s="247"/>
    </row>
    <row r="109" spans="10:29" ht="12.75" customHeight="1">
      <c r="J109" s="33"/>
      <c r="K109" s="160"/>
      <c r="M109" s="33"/>
      <c r="N109" s="33"/>
      <c r="O109" s="33"/>
      <c r="P109" s="33"/>
      <c r="Q109" s="33"/>
      <c r="R109" s="33"/>
      <c r="S109" s="33"/>
      <c r="T109" s="33"/>
      <c r="U109" s="247"/>
      <c r="AC109" s="247"/>
    </row>
    <row r="110" spans="10:29" ht="12.75" customHeight="1">
      <c r="J110" s="33"/>
      <c r="K110" s="160"/>
      <c r="M110" s="33"/>
      <c r="U110" s="12"/>
      <c r="AC110" s="247"/>
    </row>
    <row r="111" spans="10:29" ht="12.75" customHeight="1">
      <c r="J111" s="33"/>
      <c r="K111" s="160"/>
      <c r="M111" s="33"/>
      <c r="N111" s="33"/>
      <c r="O111" s="33"/>
      <c r="P111" s="33"/>
      <c r="Q111" s="33"/>
      <c r="R111" s="33"/>
      <c r="S111" s="33"/>
      <c r="T111" s="33"/>
      <c r="U111" s="247"/>
      <c r="AC111" s="247"/>
    </row>
    <row r="112" spans="10:29" ht="12.75" customHeight="1">
      <c r="J112" s="33"/>
      <c r="K112" s="160"/>
      <c r="M112" s="33"/>
      <c r="N112" s="33"/>
      <c r="O112" s="33"/>
      <c r="P112" s="33"/>
      <c r="Q112" s="33"/>
      <c r="R112" s="33"/>
      <c r="S112" s="33"/>
      <c r="T112" s="33"/>
      <c r="U112" s="247"/>
      <c r="AC112" s="247"/>
    </row>
    <row r="113" spans="10:29" ht="12.75" customHeight="1">
      <c r="J113" s="33"/>
      <c r="M113" s="33"/>
      <c r="N113" s="33"/>
      <c r="O113" s="33"/>
      <c r="P113" s="33"/>
      <c r="Q113" s="33"/>
      <c r="R113" s="33"/>
      <c r="S113" s="33"/>
      <c r="T113" s="33"/>
      <c r="U113" s="247"/>
      <c r="AC113" s="247"/>
    </row>
    <row r="114" spans="10:29" ht="12.75" customHeight="1">
      <c r="J114" s="33"/>
      <c r="M114" s="33"/>
      <c r="N114" s="33"/>
      <c r="O114" s="33"/>
      <c r="P114" s="33"/>
      <c r="Q114" s="33"/>
      <c r="R114" s="33"/>
      <c r="S114" s="33"/>
      <c r="T114" s="33"/>
      <c r="U114" s="247"/>
      <c r="AC114" s="247"/>
    </row>
    <row r="115" spans="10:29" ht="12.75" customHeight="1">
      <c r="J115" s="33"/>
      <c r="M115" s="33"/>
      <c r="N115" s="33"/>
      <c r="O115" s="34"/>
      <c r="P115" s="33"/>
      <c r="Q115" s="33"/>
      <c r="R115" s="33"/>
      <c r="S115" s="33"/>
      <c r="T115" s="33"/>
      <c r="U115" s="247"/>
      <c r="AC115" s="247"/>
    </row>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sheetProtection password="C896" sheet="1" objects="1" scenarios="1"/>
  <mergeCells count="204">
    <mergeCell ref="B30:C30"/>
    <mergeCell ref="B31:C31"/>
    <mergeCell ref="W29:X29"/>
    <mergeCell ref="W30:X30"/>
    <mergeCell ref="W31:X31"/>
    <mergeCell ref="P30:S30"/>
    <mergeCell ref="P31:S31"/>
    <mergeCell ref="AS43:AT43"/>
    <mergeCell ref="AQ43:AR43"/>
    <mergeCell ref="AK31:AN31"/>
    <mergeCell ref="AK33:AN33"/>
    <mergeCell ref="AQ41:BA41"/>
    <mergeCell ref="AM40:BB40"/>
    <mergeCell ref="AU43:AW43"/>
    <mergeCell ref="W42:AK42"/>
    <mergeCell ref="W43:AK43"/>
    <mergeCell ref="AP37:AS37"/>
    <mergeCell ref="AK29:AN29"/>
    <mergeCell ref="AK30:AN30"/>
    <mergeCell ref="AX17:BA17"/>
    <mergeCell ref="AK17:AN17"/>
    <mergeCell ref="AX10:BA10"/>
    <mergeCell ref="AX11:BA11"/>
    <mergeCell ref="AX12:BA12"/>
    <mergeCell ref="AX13:BA13"/>
    <mergeCell ref="AX14:BA14"/>
    <mergeCell ref="AX16:BA16"/>
    <mergeCell ref="AK9:AN9"/>
    <mergeCell ref="AK10:AN10"/>
    <mergeCell ref="AK11:AN11"/>
    <mergeCell ref="P21:S21"/>
    <mergeCell ref="P22:S22"/>
    <mergeCell ref="P23:S23"/>
    <mergeCell ref="W16:X16"/>
    <mergeCell ref="AK15:AN15"/>
    <mergeCell ref="AK16:AN16"/>
    <mergeCell ref="P20:S20"/>
    <mergeCell ref="AK26:AN26"/>
    <mergeCell ref="Y14:AJ14"/>
    <mergeCell ref="Y15:AJ15"/>
    <mergeCell ref="Y16:AJ16"/>
    <mergeCell ref="W15:X15"/>
    <mergeCell ref="W17:X17"/>
    <mergeCell ref="W23:X23"/>
    <mergeCell ref="AK21:AN21"/>
    <mergeCell ref="B26:C26"/>
    <mergeCell ref="B21:C21"/>
    <mergeCell ref="B22:C22"/>
    <mergeCell ref="B23:C23"/>
    <mergeCell ref="B24:C24"/>
    <mergeCell ref="P29:S29"/>
    <mergeCell ref="P26:S26"/>
    <mergeCell ref="P24:S24"/>
    <mergeCell ref="P25:S25"/>
    <mergeCell ref="B29:C29"/>
    <mergeCell ref="AX6:BA6"/>
    <mergeCell ref="AX7:BA7"/>
    <mergeCell ref="AX8:BA8"/>
    <mergeCell ref="AK12:AN12"/>
    <mergeCell ref="W13:X13"/>
    <mergeCell ref="W14:X14"/>
    <mergeCell ref="AK6:AN6"/>
    <mergeCell ref="AK7:AN7"/>
    <mergeCell ref="AK13:AN13"/>
    <mergeCell ref="AK14:AN14"/>
    <mergeCell ref="AX15:BA15"/>
    <mergeCell ref="AX9:BA9"/>
    <mergeCell ref="AK8:AN8"/>
    <mergeCell ref="W6:X6"/>
    <mergeCell ref="W7:X7"/>
    <mergeCell ref="W8:X8"/>
    <mergeCell ref="W9:X9"/>
    <mergeCell ref="W10:X10"/>
    <mergeCell ref="W11:X11"/>
    <mergeCell ref="W12:X12"/>
    <mergeCell ref="P8:S8"/>
    <mergeCell ref="P9:S9"/>
    <mergeCell ref="P10:S10"/>
    <mergeCell ref="P11:S11"/>
    <mergeCell ref="P12:S12"/>
    <mergeCell ref="P14:S14"/>
    <mergeCell ref="P13:S13"/>
    <mergeCell ref="V4:AO4"/>
    <mergeCell ref="AR31:AU31"/>
    <mergeCell ref="A4:T4"/>
    <mergeCell ref="W20:X20"/>
    <mergeCell ref="AK20:AN20"/>
    <mergeCell ref="W21:X21"/>
    <mergeCell ref="W22:X22"/>
    <mergeCell ref="AK22:AN22"/>
    <mergeCell ref="P6:S6"/>
    <mergeCell ref="P7:S7"/>
    <mergeCell ref="Y13:AJ13"/>
    <mergeCell ref="AR21:AU21"/>
    <mergeCell ref="AK25:AN25"/>
    <mergeCell ref="AR22:AU22"/>
    <mergeCell ref="AR23:AU23"/>
    <mergeCell ref="AR24:AU24"/>
    <mergeCell ref="AR25:AU25"/>
    <mergeCell ref="AK23:AN23"/>
    <mergeCell ref="AK24:AN24"/>
    <mergeCell ref="AR13:AU13"/>
    <mergeCell ref="AR6:AU6"/>
    <mergeCell ref="AR7:AU7"/>
    <mergeCell ref="AR8:AU8"/>
    <mergeCell ref="AR9:AU9"/>
    <mergeCell ref="AR10:AU10"/>
    <mergeCell ref="AR11:AU11"/>
    <mergeCell ref="D42:R42"/>
    <mergeCell ref="D41:R41"/>
    <mergeCell ref="D43:R43"/>
    <mergeCell ref="W40:AK40"/>
    <mergeCell ref="W41:AK41"/>
    <mergeCell ref="AX20:BA20"/>
    <mergeCell ref="W24:X24"/>
    <mergeCell ref="W25:X25"/>
    <mergeCell ref="P33:S33"/>
    <mergeCell ref="W26:X26"/>
    <mergeCell ref="G90:H90"/>
    <mergeCell ref="G83:H83"/>
    <mergeCell ref="G84:H84"/>
    <mergeCell ref="G75:H75"/>
    <mergeCell ref="G76:H76"/>
    <mergeCell ref="G77:H77"/>
    <mergeCell ref="G78:H78"/>
    <mergeCell ref="G79:H79"/>
    <mergeCell ref="G91:H91"/>
    <mergeCell ref="Y37:AA37"/>
    <mergeCell ref="G85:H85"/>
    <mergeCell ref="G86:H86"/>
    <mergeCell ref="G87:H87"/>
    <mergeCell ref="G88:H88"/>
    <mergeCell ref="G89:H89"/>
    <mergeCell ref="G80:H80"/>
    <mergeCell ref="G81:H81"/>
    <mergeCell ref="G82:H82"/>
    <mergeCell ref="G72:H72"/>
    <mergeCell ref="G73:H73"/>
    <mergeCell ref="AW1:BB1"/>
    <mergeCell ref="AA1:AS1"/>
    <mergeCell ref="Y23:AJ23"/>
    <mergeCell ref="Y24:AJ24"/>
    <mergeCell ref="Y25:AJ25"/>
    <mergeCell ref="U37:V37"/>
    <mergeCell ref="W37:X37"/>
    <mergeCell ref="D40:R40"/>
    <mergeCell ref="AR33:AU33"/>
    <mergeCell ref="AX29:BA29"/>
    <mergeCell ref="AX30:BA30"/>
    <mergeCell ref="AX31:BA31"/>
    <mergeCell ref="AX33:BA33"/>
    <mergeCell ref="AX26:BA26"/>
    <mergeCell ref="AR29:AU29"/>
    <mergeCell ref="AR30:AU30"/>
    <mergeCell ref="AR26:AU26"/>
    <mergeCell ref="AX25:BA25"/>
    <mergeCell ref="AQ4:AV4"/>
    <mergeCell ref="AQ5:AV5"/>
    <mergeCell ref="AW4:BB4"/>
    <mergeCell ref="AX21:BA21"/>
    <mergeCell ref="AX22:BA22"/>
    <mergeCell ref="AX23:BA23"/>
    <mergeCell ref="AX24:BA24"/>
    <mergeCell ref="AW5:BB5"/>
    <mergeCell ref="AR12:AU12"/>
    <mergeCell ref="D25:O25"/>
    <mergeCell ref="AR15:AU15"/>
    <mergeCell ref="AR16:AU16"/>
    <mergeCell ref="AR17:AU17"/>
    <mergeCell ref="AR14:AU14"/>
    <mergeCell ref="AR20:AU20"/>
    <mergeCell ref="P15:S15"/>
    <mergeCell ref="P16:S16"/>
    <mergeCell ref="P17:S17"/>
    <mergeCell ref="A1:D2"/>
    <mergeCell ref="D15:O15"/>
    <mergeCell ref="D16:O16"/>
    <mergeCell ref="B6:C6"/>
    <mergeCell ref="B7:C7"/>
    <mergeCell ref="B8:C8"/>
    <mergeCell ref="B9:C9"/>
    <mergeCell ref="B10:C10"/>
    <mergeCell ref="B11:C11"/>
    <mergeCell ref="B12:C12"/>
    <mergeCell ref="D9:O9"/>
    <mergeCell ref="D10:O10"/>
    <mergeCell ref="B17:C17"/>
    <mergeCell ref="B20:C20"/>
    <mergeCell ref="B25:C25"/>
    <mergeCell ref="B13:C13"/>
    <mergeCell ref="B14:C14"/>
    <mergeCell ref="B15:C15"/>
    <mergeCell ref="B16:C16"/>
    <mergeCell ref="D24:O24"/>
    <mergeCell ref="G69:H69"/>
    <mergeCell ref="G74:H74"/>
    <mergeCell ref="G63:H63"/>
    <mergeCell ref="G64:H64"/>
    <mergeCell ref="G65:H65"/>
    <mergeCell ref="G66:H66"/>
    <mergeCell ref="G67:H67"/>
    <mergeCell ref="G68:H68"/>
    <mergeCell ref="G70:H70"/>
    <mergeCell ref="G71:H71"/>
  </mergeCells>
  <dataValidations count="4">
    <dataValidation type="list" allowBlank="1" showInputMessage="1" showErrorMessage="1" sqref="U37:V37">
      <formula1>$D$63:$D$93</formula1>
    </dataValidation>
    <dataValidation type="list" allowBlank="1" showInputMessage="1" showErrorMessage="1" sqref="W37:X37">
      <formula1>$F$63:$F$74</formula1>
    </dataValidation>
    <dataValidation type="list" allowBlank="1" showInputMessage="1" showErrorMessage="1" sqref="Y37:AA37">
      <formula1>$G$66:$G$88</formula1>
    </dataValidation>
    <dataValidation type="list" allowBlank="1" showInputMessage="1" showErrorMessage="1" sqref="AA1:AS1">
      <formula1>$M$64:$M$91</formula1>
    </dataValidation>
  </dataValidations>
  <printOptions horizontalCentered="1"/>
  <pageMargins left="0.65" right="0.65" top="0.65" bottom="0.65" header="0.65" footer="0.65"/>
  <pageSetup fitToHeight="1" fitToWidth="1" horizontalDpi="600" verticalDpi="600" orientation="landscape" scale="86" r:id="rId4"/>
  <drawing r:id="rId3"/>
  <legacyDrawing r:id="rId2"/>
</worksheet>
</file>

<file path=xl/worksheets/sheet3.xml><?xml version="1.0" encoding="utf-8"?>
<worksheet xmlns="http://schemas.openxmlformats.org/spreadsheetml/2006/main" xmlns:r="http://schemas.openxmlformats.org/officeDocument/2006/relationships">
  <dimension ref="A1:AL145"/>
  <sheetViews>
    <sheetView showGridLines="0" zoomScalePageLayoutView="0" workbookViewId="0" topLeftCell="A1">
      <selection activeCell="A91" sqref="A91:IV124"/>
    </sheetView>
  </sheetViews>
  <sheetFormatPr defaultColWidth="11.421875" defaultRowHeight="12.75"/>
  <cols>
    <col min="1" max="113" width="3.28125" style="0" customWidth="1"/>
  </cols>
  <sheetData>
    <row r="1" spans="1:29" s="8" customFormat="1" ht="18">
      <c r="A1" s="425" t="s">
        <v>31</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row>
    <row r="2" ht="12" customHeight="1" thickBot="1"/>
    <row r="3" spans="4:29" ht="15" customHeight="1" thickBot="1">
      <c r="D3" s="21" t="s">
        <v>46</v>
      </c>
      <c r="E3" s="428"/>
      <c r="F3" s="428"/>
      <c r="G3" s="428"/>
      <c r="H3" s="428"/>
      <c r="I3" s="428"/>
      <c r="J3" s="428"/>
      <c r="K3" s="428"/>
      <c r="L3" s="428"/>
      <c r="M3" s="428"/>
      <c r="N3" s="428"/>
      <c r="O3" s="428"/>
      <c r="P3" s="428"/>
      <c r="Q3" s="428"/>
      <c r="R3" s="428"/>
      <c r="S3" s="428"/>
      <c r="T3" s="428"/>
      <c r="W3" s="94" t="s">
        <v>156</v>
      </c>
      <c r="X3" s="371" t="e">
        <f>VLOOKUP(E3,M93:AA120,15,FALSE)</f>
        <v>#N/A</v>
      </c>
      <c r="Y3" s="372"/>
      <c r="Z3" s="372"/>
      <c r="AA3" s="372"/>
      <c r="AB3" s="372"/>
      <c r="AC3" s="373"/>
    </row>
    <row r="4" spans="1:29" ht="14.25"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29" ht="9.75" customHeight="1">
      <c r="A5" s="150"/>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9"/>
    </row>
    <row r="6" spans="1:29" ht="12" customHeight="1">
      <c r="A6" s="114"/>
      <c r="B6" s="1"/>
      <c r="C6" s="1"/>
      <c r="D6" s="1"/>
      <c r="E6" s="1"/>
      <c r="F6" s="1"/>
      <c r="G6" s="1"/>
      <c r="H6" s="1"/>
      <c r="I6" s="1"/>
      <c r="J6" s="1"/>
      <c r="K6" s="1"/>
      <c r="L6" s="1"/>
      <c r="M6" s="1"/>
      <c r="N6" s="1"/>
      <c r="O6" s="1"/>
      <c r="P6" s="1"/>
      <c r="Q6" s="1"/>
      <c r="R6" s="1"/>
      <c r="S6" s="1"/>
      <c r="T6" s="1"/>
      <c r="U6" s="1"/>
      <c r="V6" s="1"/>
      <c r="W6" s="1"/>
      <c r="X6" s="1"/>
      <c r="Y6" s="71"/>
      <c r="Z6" s="1"/>
      <c r="AA6" s="1"/>
      <c r="AB6" s="1"/>
      <c r="AC6" s="115"/>
    </row>
    <row r="7" spans="1:29" ht="12.75" customHeight="1">
      <c r="A7" s="114"/>
      <c r="B7" s="364" t="s">
        <v>157</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115"/>
    </row>
    <row r="8" spans="1:29" ht="12.75" customHeight="1">
      <c r="A8" s="114"/>
      <c r="B8" s="113" t="s">
        <v>158</v>
      </c>
      <c r="C8" s="113" t="s">
        <v>159</v>
      </c>
      <c r="D8" s="113"/>
      <c r="E8" s="1"/>
      <c r="F8" s="1"/>
      <c r="G8" s="1"/>
      <c r="H8" s="1"/>
      <c r="I8" s="1"/>
      <c r="J8" s="1"/>
      <c r="K8" s="1"/>
      <c r="L8" s="1"/>
      <c r="M8" s="1"/>
      <c r="N8" s="1"/>
      <c r="O8" s="1"/>
      <c r="P8" s="1"/>
      <c r="Q8" s="1"/>
      <c r="R8" s="1"/>
      <c r="S8" s="1"/>
      <c r="T8" s="1"/>
      <c r="U8" s="1"/>
      <c r="V8" s="1"/>
      <c r="W8" s="1"/>
      <c r="X8" s="1"/>
      <c r="Y8" s="1"/>
      <c r="Z8" s="1"/>
      <c r="AA8" s="1"/>
      <c r="AB8" s="1"/>
      <c r="AC8" s="115"/>
    </row>
    <row r="9" spans="1:29" ht="7.5" customHeight="1" thickBot="1">
      <c r="A9" s="114"/>
      <c r="B9" s="1"/>
      <c r="C9" s="1"/>
      <c r="D9" s="1"/>
      <c r="E9" s="1"/>
      <c r="F9" s="1"/>
      <c r="G9" s="1"/>
      <c r="H9" s="1"/>
      <c r="I9" s="1"/>
      <c r="J9" s="1"/>
      <c r="K9" s="1"/>
      <c r="L9" s="1"/>
      <c r="M9" s="1"/>
      <c r="N9" s="1"/>
      <c r="O9" s="1"/>
      <c r="P9" s="1"/>
      <c r="Q9" s="1"/>
      <c r="R9" s="1"/>
      <c r="S9" s="1"/>
      <c r="T9" s="1"/>
      <c r="U9" s="1"/>
      <c r="V9" s="1"/>
      <c r="W9" s="1"/>
      <c r="X9" s="1"/>
      <c r="Y9" s="1"/>
      <c r="Z9" s="1"/>
      <c r="AA9" s="1"/>
      <c r="AB9" s="1"/>
      <c r="AC9" s="115"/>
    </row>
    <row r="10" spans="1:29" ht="12.75" customHeight="1" thickBot="1">
      <c r="A10" s="114"/>
      <c r="B10" s="71" t="s">
        <v>275</v>
      </c>
      <c r="C10" s="1"/>
      <c r="D10" s="1"/>
      <c r="E10" s="1"/>
      <c r="F10" s="1"/>
      <c r="G10" s="1"/>
      <c r="H10" s="1"/>
      <c r="I10" s="1"/>
      <c r="J10" s="1"/>
      <c r="K10" s="1"/>
      <c r="L10" s="375"/>
      <c r="M10" s="375"/>
      <c r="N10" s="375"/>
      <c r="O10" s="375"/>
      <c r="P10" s="338"/>
      <c r="Q10" s="338"/>
      <c r="R10" s="338"/>
      <c r="S10" s="165" t="s">
        <v>160</v>
      </c>
      <c r="T10" s="1"/>
      <c r="U10" s="1"/>
      <c r="V10" s="1"/>
      <c r="W10" s="1"/>
      <c r="X10" s="1"/>
      <c r="Y10" s="412"/>
      <c r="Z10" s="423"/>
      <c r="AA10" s="423"/>
      <c r="AB10" s="424"/>
      <c r="AC10" s="115"/>
    </row>
    <row r="11" spans="1:29" ht="12" customHeight="1">
      <c r="A11" s="114"/>
      <c r="B11" s="1"/>
      <c r="C11" s="1"/>
      <c r="D11" s="1"/>
      <c r="E11" s="1"/>
      <c r="F11" s="1"/>
      <c r="G11" s="1"/>
      <c r="H11" s="1"/>
      <c r="I11" s="1"/>
      <c r="J11" s="1"/>
      <c r="K11" s="1"/>
      <c r="L11" s="1"/>
      <c r="M11" s="1"/>
      <c r="N11" s="1"/>
      <c r="O11" s="1"/>
      <c r="P11" s="1"/>
      <c r="Q11" s="1"/>
      <c r="R11" s="1"/>
      <c r="S11" s="1"/>
      <c r="T11" s="1"/>
      <c r="U11" s="1"/>
      <c r="V11" s="1"/>
      <c r="W11" s="1"/>
      <c r="X11" s="1"/>
      <c r="Y11" s="296">
        <f>ROUND(Y10,0)</f>
        <v>0</v>
      </c>
      <c r="Z11" s="1"/>
      <c r="AA11" s="1"/>
      <c r="AB11" s="1"/>
      <c r="AC11" s="115"/>
    </row>
    <row r="12" spans="1:29" ht="12" customHeight="1">
      <c r="A12" s="287"/>
      <c r="B12" s="5"/>
      <c r="C12" s="5"/>
      <c r="D12" s="5"/>
      <c r="E12" s="5"/>
      <c r="F12" s="5"/>
      <c r="G12" s="5"/>
      <c r="H12" s="5"/>
      <c r="I12" s="5"/>
      <c r="J12" s="5"/>
      <c r="K12" s="5"/>
      <c r="L12" s="5"/>
      <c r="M12" s="5"/>
      <c r="N12" s="5"/>
      <c r="O12" s="5"/>
      <c r="P12" s="5"/>
      <c r="Q12" s="5"/>
      <c r="R12" s="5"/>
      <c r="S12" s="5"/>
      <c r="T12" s="5"/>
      <c r="U12" s="5"/>
      <c r="V12" s="5"/>
      <c r="W12" s="5"/>
      <c r="X12" s="5"/>
      <c r="Y12" s="169"/>
      <c r="Z12" s="5"/>
      <c r="AA12" s="5"/>
      <c r="AB12" s="5"/>
      <c r="AC12" s="288"/>
    </row>
    <row r="13" spans="1:29" ht="9.75" customHeight="1">
      <c r="A13" s="114"/>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15"/>
    </row>
    <row r="14" spans="1:29" ht="12.75" customHeight="1">
      <c r="A14" s="114"/>
      <c r="B14" s="113" t="s">
        <v>161</v>
      </c>
      <c r="C14" s="113" t="s">
        <v>162</v>
      </c>
      <c r="D14" s="1"/>
      <c r="E14" s="1"/>
      <c r="F14" s="1"/>
      <c r="G14" s="1"/>
      <c r="H14" s="1"/>
      <c r="I14" s="1"/>
      <c r="J14" s="71" t="s">
        <v>163</v>
      </c>
      <c r="K14" s="1"/>
      <c r="L14" s="1"/>
      <c r="M14" s="1"/>
      <c r="N14" s="1"/>
      <c r="O14" s="1"/>
      <c r="P14" s="1"/>
      <c r="Q14" s="1"/>
      <c r="R14" s="1"/>
      <c r="S14" s="1"/>
      <c r="T14" s="1"/>
      <c r="U14" s="1"/>
      <c r="V14" s="1"/>
      <c r="W14" s="1"/>
      <c r="X14" s="1"/>
      <c r="Y14" s="1"/>
      <c r="Z14" s="1"/>
      <c r="AA14" s="1"/>
      <c r="AB14" s="1"/>
      <c r="AC14" s="115"/>
    </row>
    <row r="15" spans="1:29" ht="7.5" customHeight="1">
      <c r="A15" s="114"/>
      <c r="B15" s="113"/>
      <c r="C15" s="113"/>
      <c r="D15" s="1"/>
      <c r="E15" s="1"/>
      <c r="F15" s="1"/>
      <c r="G15" s="1"/>
      <c r="H15" s="1"/>
      <c r="I15" s="1"/>
      <c r="J15" s="71"/>
      <c r="K15" s="1"/>
      <c r="L15" s="1"/>
      <c r="M15" s="1"/>
      <c r="N15" s="1"/>
      <c r="O15" s="1"/>
      <c r="P15" s="1"/>
      <c r="Q15" s="1"/>
      <c r="R15" s="1"/>
      <c r="S15" s="1"/>
      <c r="T15" s="1"/>
      <c r="U15" s="1"/>
      <c r="V15" s="1"/>
      <c r="W15" s="1"/>
      <c r="X15" s="1"/>
      <c r="Y15" s="1"/>
      <c r="Z15" s="1"/>
      <c r="AA15" s="1"/>
      <c r="AB15" s="1"/>
      <c r="AC15" s="115"/>
    </row>
    <row r="16" spans="1:29" ht="12.75" customHeight="1">
      <c r="A16" s="114"/>
      <c r="B16" s="113"/>
      <c r="C16" s="113"/>
      <c r="D16" s="421" t="s">
        <v>167</v>
      </c>
      <c r="E16" s="421"/>
      <c r="F16" s="421"/>
      <c r="G16" s="421"/>
      <c r="H16" s="421"/>
      <c r="I16" s="421"/>
      <c r="J16" s="421"/>
      <c r="K16" s="421"/>
      <c r="L16" s="421"/>
      <c r="M16" s="421"/>
      <c r="N16" s="1"/>
      <c r="O16" s="421" t="s">
        <v>165</v>
      </c>
      <c r="P16" s="421"/>
      <c r="Q16" s="421"/>
      <c r="R16" s="421"/>
      <c r="S16" s="1"/>
      <c r="T16" s="421" t="s">
        <v>166</v>
      </c>
      <c r="U16" s="421"/>
      <c r="V16" s="421"/>
      <c r="W16" s="421"/>
      <c r="X16" s="1"/>
      <c r="Y16" s="1"/>
      <c r="Z16" s="1"/>
      <c r="AA16" s="1"/>
      <c r="AB16" s="1"/>
      <c r="AC16" s="115"/>
    </row>
    <row r="17" spans="1:29" s="59" customFormat="1" ht="6" customHeight="1">
      <c r="A17" s="188"/>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289"/>
    </row>
    <row r="18" spans="1:29" ht="12.75" customHeight="1">
      <c r="A18" s="114"/>
      <c r="B18" s="422">
        <v>1100</v>
      </c>
      <c r="C18" s="422"/>
      <c r="D18" s="380" t="s">
        <v>168</v>
      </c>
      <c r="E18" s="420"/>
      <c r="F18" s="420"/>
      <c r="G18" s="420"/>
      <c r="H18" s="420"/>
      <c r="I18" s="420"/>
      <c r="J18" s="420"/>
      <c r="K18" s="420"/>
      <c r="L18" s="420"/>
      <c r="M18" s="420"/>
      <c r="N18" s="171" t="s">
        <v>180</v>
      </c>
      <c r="O18" s="392"/>
      <c r="P18" s="393"/>
      <c r="Q18" s="393"/>
      <c r="R18" s="393"/>
      <c r="S18" s="1"/>
      <c r="T18" s="394"/>
      <c r="U18" s="395"/>
      <c r="V18" s="395"/>
      <c r="W18" s="395"/>
      <c r="X18" s="1"/>
      <c r="Y18" s="1"/>
      <c r="Z18" s="1"/>
      <c r="AA18" s="1"/>
      <c r="AB18" s="1"/>
      <c r="AC18" s="115"/>
    </row>
    <row r="19" spans="1:29" ht="12.75" customHeight="1">
      <c r="A19" s="114"/>
      <c r="B19" s="419">
        <v>1102</v>
      </c>
      <c r="C19" s="419"/>
      <c r="D19" s="380" t="s">
        <v>176</v>
      </c>
      <c r="E19" s="420"/>
      <c r="F19" s="420"/>
      <c r="G19" s="420"/>
      <c r="H19" s="420"/>
      <c r="I19" s="420"/>
      <c r="J19" s="420"/>
      <c r="K19" s="420"/>
      <c r="L19" s="420"/>
      <c r="M19" s="420"/>
      <c r="N19" s="171" t="s">
        <v>180</v>
      </c>
      <c r="O19" s="392"/>
      <c r="P19" s="393"/>
      <c r="Q19" s="393"/>
      <c r="R19" s="393"/>
      <c r="S19" s="1"/>
      <c r="T19" s="394"/>
      <c r="U19" s="395"/>
      <c r="V19" s="395"/>
      <c r="W19" s="395"/>
      <c r="X19" s="1"/>
      <c r="Y19" s="1"/>
      <c r="Z19" s="1"/>
      <c r="AA19" s="1"/>
      <c r="AB19" s="1"/>
      <c r="AC19" s="115"/>
    </row>
    <row r="20" spans="1:29" ht="12.75" customHeight="1">
      <c r="A20" s="114"/>
      <c r="B20" s="415"/>
      <c r="C20" s="415"/>
      <c r="D20" s="344"/>
      <c r="E20" s="416"/>
      <c r="F20" s="416"/>
      <c r="G20" s="416"/>
      <c r="H20" s="416"/>
      <c r="I20" s="416"/>
      <c r="J20" s="416"/>
      <c r="K20" s="416"/>
      <c r="L20" s="416"/>
      <c r="M20" s="416"/>
      <c r="N20" s="171" t="s">
        <v>180</v>
      </c>
      <c r="O20" s="392"/>
      <c r="P20" s="393"/>
      <c r="Q20" s="393"/>
      <c r="R20" s="393"/>
      <c r="S20" s="1"/>
      <c r="T20" s="394"/>
      <c r="U20" s="395"/>
      <c r="V20" s="395"/>
      <c r="W20" s="395"/>
      <c r="X20" s="1"/>
      <c r="Y20" s="1"/>
      <c r="Z20" s="1"/>
      <c r="AA20" s="1"/>
      <c r="AB20" s="1"/>
      <c r="AC20" s="115"/>
    </row>
    <row r="21" spans="1:29" ht="12.75" customHeight="1" thickBot="1">
      <c r="A21" s="114"/>
      <c r="B21" s="415"/>
      <c r="C21" s="415"/>
      <c r="D21" s="344"/>
      <c r="E21" s="416"/>
      <c r="F21" s="416"/>
      <c r="G21" s="416"/>
      <c r="H21" s="416"/>
      <c r="I21" s="416"/>
      <c r="J21" s="416"/>
      <c r="K21" s="416"/>
      <c r="L21" s="416"/>
      <c r="M21" s="416"/>
      <c r="N21" s="171" t="s">
        <v>180</v>
      </c>
      <c r="O21" s="392"/>
      <c r="P21" s="393"/>
      <c r="Q21" s="393"/>
      <c r="R21" s="393"/>
      <c r="S21" s="1"/>
      <c r="T21" s="417"/>
      <c r="U21" s="418"/>
      <c r="V21" s="418"/>
      <c r="W21" s="418"/>
      <c r="X21" s="1"/>
      <c r="Y21" s="1"/>
      <c r="Z21" s="1"/>
      <c r="AA21" s="1"/>
      <c r="AB21" s="1"/>
      <c r="AC21" s="115"/>
    </row>
    <row r="22" spans="1:29" s="54" customFormat="1" ht="12.75" customHeight="1" thickBot="1">
      <c r="A22" s="290"/>
      <c r="B22" s="224"/>
      <c r="C22" s="224"/>
      <c r="D22" s="224"/>
      <c r="E22" s="224"/>
      <c r="F22" s="224"/>
      <c r="G22" s="224"/>
      <c r="H22" s="224"/>
      <c r="I22" s="224"/>
      <c r="J22" s="224"/>
      <c r="K22" s="224"/>
      <c r="L22" s="224"/>
      <c r="M22" s="224"/>
      <c r="N22" s="171"/>
      <c r="O22" s="427"/>
      <c r="P22" s="427"/>
      <c r="Q22" s="427"/>
      <c r="R22" s="427"/>
      <c r="S22" s="231"/>
      <c r="T22" s="398">
        <f>SUM(T18:W21)</f>
        <v>0</v>
      </c>
      <c r="U22" s="399"/>
      <c r="V22" s="399"/>
      <c r="W22" s="400"/>
      <c r="X22" s="231"/>
      <c r="Y22" s="224"/>
      <c r="Z22" s="224"/>
      <c r="AA22" s="224"/>
      <c r="AB22" s="224"/>
      <c r="AC22" s="286"/>
    </row>
    <row r="23" spans="1:29" ht="12" customHeight="1" thickBot="1">
      <c r="A23" s="11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15"/>
    </row>
    <row r="24" spans="1:29" ht="12.75" customHeight="1" thickBot="1">
      <c r="A24" s="114"/>
      <c r="B24" s="168" t="s">
        <v>164</v>
      </c>
      <c r="C24" s="1"/>
      <c r="D24" s="1"/>
      <c r="E24" s="1"/>
      <c r="F24" s="1"/>
      <c r="G24" s="1"/>
      <c r="H24" s="1"/>
      <c r="I24" s="1"/>
      <c r="J24" s="1"/>
      <c r="K24" s="1"/>
      <c r="L24" s="1"/>
      <c r="M24" s="1"/>
      <c r="N24" s="1"/>
      <c r="O24" s="1"/>
      <c r="P24" s="1"/>
      <c r="Q24" s="1"/>
      <c r="R24" s="1"/>
      <c r="S24" s="1"/>
      <c r="T24" s="1"/>
      <c r="U24" s="1"/>
      <c r="V24" s="1"/>
      <c r="W24" s="1"/>
      <c r="X24" s="1"/>
      <c r="Y24" s="412"/>
      <c r="Z24" s="413"/>
      <c r="AA24" s="413"/>
      <c r="AB24" s="414"/>
      <c r="AC24" s="115"/>
    </row>
    <row r="25" spans="1:29" ht="6" customHeight="1">
      <c r="A25" s="114"/>
      <c r="B25" s="1"/>
      <c r="C25" s="1"/>
      <c r="D25" s="1"/>
      <c r="E25" s="1"/>
      <c r="F25" s="1"/>
      <c r="G25" s="1"/>
      <c r="H25" s="1"/>
      <c r="I25" s="1"/>
      <c r="J25" s="1"/>
      <c r="K25" s="1"/>
      <c r="L25" s="1"/>
      <c r="M25" s="1"/>
      <c r="N25" s="1"/>
      <c r="O25" s="1"/>
      <c r="P25" s="1"/>
      <c r="Q25" s="1"/>
      <c r="R25" s="1"/>
      <c r="S25" s="1"/>
      <c r="T25" s="1"/>
      <c r="U25" s="1"/>
      <c r="V25" s="1"/>
      <c r="W25" s="1"/>
      <c r="X25" s="116"/>
      <c r="Y25" s="170"/>
      <c r="Z25" s="170"/>
      <c r="AA25" s="170"/>
      <c r="AB25" s="170"/>
      <c r="AC25" s="115"/>
    </row>
    <row r="26" spans="1:29" ht="12.75" customHeight="1">
      <c r="A26" s="114"/>
      <c r="B26" s="113" t="s">
        <v>169</v>
      </c>
      <c r="C26" s="1"/>
      <c r="D26" s="1"/>
      <c r="E26" s="1"/>
      <c r="F26" s="1"/>
      <c r="G26" s="1"/>
      <c r="H26" s="1"/>
      <c r="I26" s="1"/>
      <c r="J26" s="1"/>
      <c r="K26" s="1"/>
      <c r="L26" s="1"/>
      <c r="M26" s="1"/>
      <c r="N26" s="1"/>
      <c r="O26" s="1"/>
      <c r="P26" s="1"/>
      <c r="Q26" s="1"/>
      <c r="R26" s="1"/>
      <c r="S26" s="1"/>
      <c r="T26" s="1"/>
      <c r="U26" s="1"/>
      <c r="V26" s="1"/>
      <c r="W26" s="1"/>
      <c r="X26" s="1"/>
      <c r="Y26" s="1"/>
      <c r="Z26" s="1"/>
      <c r="AA26" s="1"/>
      <c r="AB26" s="1"/>
      <c r="AC26" s="115"/>
    </row>
    <row r="27" spans="1:29" ht="9" customHeight="1">
      <c r="A27" s="114"/>
      <c r="B27" s="113"/>
      <c r="C27" s="1"/>
      <c r="D27" s="1"/>
      <c r="E27" s="1"/>
      <c r="F27" s="1"/>
      <c r="G27" s="1"/>
      <c r="H27" s="1"/>
      <c r="I27" s="1"/>
      <c r="J27" s="1"/>
      <c r="K27" s="1"/>
      <c r="L27" s="1"/>
      <c r="M27" s="1"/>
      <c r="N27" s="1"/>
      <c r="O27" s="1"/>
      <c r="P27" s="1"/>
      <c r="Q27" s="1"/>
      <c r="R27" s="1"/>
      <c r="S27" s="1"/>
      <c r="T27" s="1"/>
      <c r="U27" s="1"/>
      <c r="V27" s="1"/>
      <c r="W27" s="1"/>
      <c r="X27" s="1"/>
      <c r="Y27" s="1"/>
      <c r="Z27" s="1"/>
      <c r="AA27" s="1"/>
      <c r="AB27" s="1"/>
      <c r="AC27" s="115"/>
    </row>
    <row r="28" spans="1:29" ht="12.75" customHeight="1">
      <c r="A28" s="114"/>
      <c r="B28" s="1"/>
      <c r="C28" s="1"/>
      <c r="D28" s="171" t="s">
        <v>180</v>
      </c>
      <c r="E28" s="392"/>
      <c r="F28" s="393"/>
      <c r="G28" s="393"/>
      <c r="H28" s="393"/>
      <c r="I28" s="1"/>
      <c r="J28" s="394"/>
      <c r="K28" s="395"/>
      <c r="L28" s="395"/>
      <c r="M28" s="395"/>
      <c r="N28" s="171" t="s">
        <v>180</v>
      </c>
      <c r="O28" s="392"/>
      <c r="P28" s="393"/>
      <c r="Q28" s="393"/>
      <c r="R28" s="393"/>
      <c r="S28" s="1"/>
      <c r="T28" s="394"/>
      <c r="U28" s="395"/>
      <c r="V28" s="395"/>
      <c r="W28" s="395"/>
      <c r="X28" s="1"/>
      <c r="Y28" s="1"/>
      <c r="Z28" s="1"/>
      <c r="AA28" s="1"/>
      <c r="AB28" s="1"/>
      <c r="AC28" s="115"/>
    </row>
    <row r="29" spans="1:29" ht="12.75" customHeight="1">
      <c r="A29" s="114"/>
      <c r="B29" s="1"/>
      <c r="C29" s="1"/>
      <c r="D29" s="171" t="s">
        <v>180</v>
      </c>
      <c r="E29" s="392"/>
      <c r="F29" s="393"/>
      <c r="G29" s="393"/>
      <c r="H29" s="393"/>
      <c r="I29" s="1"/>
      <c r="J29" s="394"/>
      <c r="K29" s="395"/>
      <c r="L29" s="395"/>
      <c r="M29" s="395"/>
      <c r="N29" s="171" t="s">
        <v>180</v>
      </c>
      <c r="O29" s="392"/>
      <c r="P29" s="393"/>
      <c r="Q29" s="393"/>
      <c r="R29" s="393"/>
      <c r="S29" s="1"/>
      <c r="T29" s="394"/>
      <c r="U29" s="395"/>
      <c r="V29" s="395"/>
      <c r="W29" s="395"/>
      <c r="X29" s="1"/>
      <c r="Y29" s="1"/>
      <c r="Z29" s="1"/>
      <c r="AA29" s="1"/>
      <c r="AB29" s="1"/>
      <c r="AC29" s="115"/>
    </row>
    <row r="30" spans="1:29" ht="12.75" customHeight="1">
      <c r="A30" s="114"/>
      <c r="B30" s="1"/>
      <c r="C30" s="1"/>
      <c r="D30" s="171" t="s">
        <v>180</v>
      </c>
      <c r="E30" s="392"/>
      <c r="F30" s="393"/>
      <c r="G30" s="393"/>
      <c r="H30" s="393"/>
      <c r="I30" s="1"/>
      <c r="J30" s="394"/>
      <c r="K30" s="395"/>
      <c r="L30" s="395"/>
      <c r="M30" s="395"/>
      <c r="N30" s="171" t="s">
        <v>180</v>
      </c>
      <c r="O30" s="392"/>
      <c r="P30" s="393"/>
      <c r="Q30" s="393"/>
      <c r="R30" s="393"/>
      <c r="S30" s="1"/>
      <c r="T30" s="394"/>
      <c r="U30" s="395"/>
      <c r="V30" s="395"/>
      <c r="W30" s="395"/>
      <c r="X30" s="1"/>
      <c r="Y30" s="1"/>
      <c r="Z30" s="1"/>
      <c r="AA30" s="1"/>
      <c r="AB30" s="1"/>
      <c r="AC30" s="115"/>
    </row>
    <row r="31" spans="1:29" ht="12.75" customHeight="1">
      <c r="A31" s="114"/>
      <c r="B31" s="1"/>
      <c r="C31" s="1"/>
      <c r="D31" s="171" t="s">
        <v>180</v>
      </c>
      <c r="E31" s="392"/>
      <c r="F31" s="393"/>
      <c r="G31" s="393"/>
      <c r="H31" s="393"/>
      <c r="I31" s="1"/>
      <c r="J31" s="394"/>
      <c r="K31" s="395"/>
      <c r="L31" s="395"/>
      <c r="M31" s="395"/>
      <c r="N31" s="171" t="s">
        <v>180</v>
      </c>
      <c r="O31" s="392"/>
      <c r="P31" s="393"/>
      <c r="Q31" s="393"/>
      <c r="R31" s="393"/>
      <c r="S31" s="1"/>
      <c r="T31" s="394"/>
      <c r="U31" s="395"/>
      <c r="V31" s="395"/>
      <c r="W31" s="395"/>
      <c r="X31" s="1"/>
      <c r="Y31" s="1"/>
      <c r="Z31" s="1"/>
      <c r="AA31" s="1"/>
      <c r="AB31" s="1"/>
      <c r="AC31" s="115"/>
    </row>
    <row r="32" spans="1:29" ht="12.75" customHeight="1">
      <c r="A32" s="114"/>
      <c r="B32" s="1"/>
      <c r="C32" s="1"/>
      <c r="D32" s="171" t="s">
        <v>180</v>
      </c>
      <c r="E32" s="392"/>
      <c r="F32" s="393"/>
      <c r="G32" s="393"/>
      <c r="H32" s="393"/>
      <c r="I32" s="1"/>
      <c r="J32" s="394"/>
      <c r="K32" s="395"/>
      <c r="L32" s="395"/>
      <c r="M32" s="395"/>
      <c r="N32" s="171" t="s">
        <v>180</v>
      </c>
      <c r="O32" s="392"/>
      <c r="P32" s="393"/>
      <c r="Q32" s="393"/>
      <c r="R32" s="393"/>
      <c r="S32" s="1"/>
      <c r="T32" s="394"/>
      <c r="U32" s="395"/>
      <c r="V32" s="395"/>
      <c r="W32" s="395"/>
      <c r="X32" s="1"/>
      <c r="Y32" s="1"/>
      <c r="Z32" s="1"/>
      <c r="AA32" s="1"/>
      <c r="AB32" s="1"/>
      <c r="AC32" s="115"/>
    </row>
    <row r="33" spans="1:29" ht="12.75" customHeight="1">
      <c r="A33" s="114"/>
      <c r="B33" s="1"/>
      <c r="C33" s="1"/>
      <c r="D33" s="171" t="s">
        <v>180</v>
      </c>
      <c r="E33" s="392"/>
      <c r="F33" s="393"/>
      <c r="G33" s="393"/>
      <c r="H33" s="393"/>
      <c r="I33" s="1"/>
      <c r="J33" s="394"/>
      <c r="K33" s="395"/>
      <c r="L33" s="395"/>
      <c r="M33" s="395"/>
      <c r="N33" s="171" t="s">
        <v>180</v>
      </c>
      <c r="O33" s="392"/>
      <c r="P33" s="393"/>
      <c r="Q33" s="393"/>
      <c r="R33" s="393"/>
      <c r="S33" s="1"/>
      <c r="T33" s="394"/>
      <c r="U33" s="395"/>
      <c r="V33" s="395"/>
      <c r="W33" s="395"/>
      <c r="X33" s="1"/>
      <c r="Y33" s="1"/>
      <c r="Z33" s="1"/>
      <c r="AA33" s="1"/>
      <c r="AB33" s="1"/>
      <c r="AC33" s="115"/>
    </row>
    <row r="34" spans="1:29" ht="12.75" customHeight="1" thickBot="1">
      <c r="A34" s="114"/>
      <c r="B34" s="1"/>
      <c r="C34" s="1"/>
      <c r="D34" s="171" t="s">
        <v>180</v>
      </c>
      <c r="E34" s="392"/>
      <c r="F34" s="393"/>
      <c r="G34" s="393"/>
      <c r="H34" s="393"/>
      <c r="I34" s="1"/>
      <c r="J34" s="394"/>
      <c r="K34" s="395"/>
      <c r="L34" s="395"/>
      <c r="M34" s="395"/>
      <c r="N34" s="171" t="s">
        <v>180</v>
      </c>
      <c r="O34" s="392"/>
      <c r="P34" s="393"/>
      <c r="Q34" s="393"/>
      <c r="R34" s="393"/>
      <c r="S34" s="1"/>
      <c r="T34" s="394"/>
      <c r="U34" s="395"/>
      <c r="V34" s="395"/>
      <c r="W34" s="395"/>
      <c r="X34" s="1"/>
      <c r="Y34" s="1"/>
      <c r="Z34" s="1"/>
      <c r="AA34" s="1"/>
      <c r="AB34" s="1"/>
      <c r="AC34" s="115"/>
    </row>
    <row r="35" spans="1:29" s="54" customFormat="1" ht="12.75" customHeight="1" thickBot="1">
      <c r="A35" s="290"/>
      <c r="B35" s="224"/>
      <c r="C35" s="224"/>
      <c r="D35" s="224"/>
      <c r="E35" s="224"/>
      <c r="F35" s="224"/>
      <c r="G35" s="224"/>
      <c r="H35" s="224"/>
      <c r="I35" s="224"/>
      <c r="J35" s="398">
        <f>SUM(J28:M34)</f>
        <v>0</v>
      </c>
      <c r="K35" s="399"/>
      <c r="L35" s="399"/>
      <c r="M35" s="400"/>
      <c r="N35" s="224"/>
      <c r="O35" s="224"/>
      <c r="P35" s="224"/>
      <c r="Q35" s="224"/>
      <c r="R35" s="224"/>
      <c r="S35" s="231"/>
      <c r="T35" s="398">
        <f>SUM(T28:W34)</f>
        <v>0</v>
      </c>
      <c r="U35" s="399"/>
      <c r="V35" s="399"/>
      <c r="W35" s="400"/>
      <c r="X35" s="231"/>
      <c r="Y35" s="401">
        <f>J35+T35</f>
        <v>0</v>
      </c>
      <c r="Z35" s="402"/>
      <c r="AA35" s="402"/>
      <c r="AB35" s="403"/>
      <c r="AC35" s="286"/>
    </row>
    <row r="36" spans="1:29" ht="12" customHeight="1" thickBot="1">
      <c r="A36" s="114"/>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15"/>
    </row>
    <row r="37" spans="1:29" s="54" customFormat="1" ht="13.5" customHeight="1" thickBot="1" thickTop="1">
      <c r="A37" s="290"/>
      <c r="B37" s="224"/>
      <c r="C37" s="404">
        <v>1100</v>
      </c>
      <c r="D37" s="404"/>
      <c r="E37" s="224"/>
      <c r="F37" s="224"/>
      <c r="G37" s="224"/>
      <c r="H37" s="224"/>
      <c r="I37" s="224"/>
      <c r="J37" s="224"/>
      <c r="K37" s="224"/>
      <c r="L37" s="224"/>
      <c r="M37" s="224"/>
      <c r="N37" s="224"/>
      <c r="O37" s="225" t="s">
        <v>170</v>
      </c>
      <c r="P37" s="224"/>
      <c r="Q37" s="405"/>
      <c r="R37" s="405"/>
      <c r="S37" s="405"/>
      <c r="T37" s="405"/>
      <c r="U37" s="396"/>
      <c r="V37" s="396"/>
      <c r="W37" s="396"/>
      <c r="X37" s="224"/>
      <c r="Y37" s="406">
        <f>ROUND((T22+Y24)-Y35,0)</f>
        <v>0</v>
      </c>
      <c r="Z37" s="407"/>
      <c r="AA37" s="407"/>
      <c r="AB37" s="408"/>
      <c r="AC37" s="286"/>
    </row>
    <row r="38" spans="1:29" ht="9.75" customHeight="1" thickTop="1">
      <c r="A38" s="114"/>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15"/>
    </row>
    <row r="39" spans="1:29" ht="12.75" customHeight="1">
      <c r="A39" s="114"/>
      <c r="B39" s="168" t="s">
        <v>171</v>
      </c>
      <c r="C39" s="168"/>
      <c r="D39" s="71" t="s">
        <v>173</v>
      </c>
      <c r="E39" s="1"/>
      <c r="F39" s="1"/>
      <c r="G39" s="1"/>
      <c r="H39" s="1"/>
      <c r="I39" s="1"/>
      <c r="J39" s="1"/>
      <c r="K39" s="1"/>
      <c r="L39" s="1"/>
      <c r="M39" s="1"/>
      <c r="N39" s="1"/>
      <c r="O39" s="1"/>
      <c r="P39" s="1"/>
      <c r="Q39" s="1"/>
      <c r="R39" s="1"/>
      <c r="S39" s="1"/>
      <c r="T39" s="1"/>
      <c r="U39" s="1"/>
      <c r="V39" s="1"/>
      <c r="W39" s="1"/>
      <c r="X39" s="1"/>
      <c r="Y39" s="1"/>
      <c r="Z39" s="1"/>
      <c r="AA39" s="1"/>
      <c r="AB39" s="1"/>
      <c r="AC39" s="115"/>
    </row>
    <row r="40" spans="1:38" ht="12.75" customHeight="1" thickBot="1">
      <c r="A40" s="119"/>
      <c r="B40" s="120"/>
      <c r="C40" s="120"/>
      <c r="D40" s="291" t="s">
        <v>172</v>
      </c>
      <c r="E40" s="120"/>
      <c r="F40" s="120"/>
      <c r="G40" s="120"/>
      <c r="H40" s="120"/>
      <c r="I40" s="120"/>
      <c r="J40" s="120"/>
      <c r="K40" s="120"/>
      <c r="L40" s="120"/>
      <c r="M40" s="120"/>
      <c r="N40" s="120"/>
      <c r="O40" s="120"/>
      <c r="P40" s="120"/>
      <c r="Q40" s="120"/>
      <c r="R40" s="120"/>
      <c r="S40" s="120"/>
      <c r="T40" s="120"/>
      <c r="U40" s="120"/>
      <c r="V40" s="120"/>
      <c r="W40" s="120"/>
      <c r="X40" s="292" t="s">
        <v>217</v>
      </c>
      <c r="Y40" s="409" t="str">
        <f>IF(Y11-Y37=0,"Balance","Erreur")</f>
        <v>Balance</v>
      </c>
      <c r="Z40" s="410"/>
      <c r="AA40" s="410"/>
      <c r="AB40" s="411"/>
      <c r="AC40" s="121"/>
      <c r="AE40" s="241"/>
      <c r="AF40" s="242"/>
      <c r="AG40" s="242"/>
      <c r="AH40" s="242"/>
      <c r="AI40" s="242"/>
      <c r="AJ40" s="242"/>
      <c r="AK40" s="242"/>
      <c r="AL40" s="242"/>
    </row>
    <row r="41" ht="9.75" customHeight="1"/>
    <row r="42" spans="1:29" ht="18.75" customHeight="1">
      <c r="A42" s="397" t="s">
        <v>174</v>
      </c>
      <c r="B42" s="397"/>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row>
    <row r="43" spans="1:29" s="8" customFormat="1" ht="18">
      <c r="A43" s="425" t="s">
        <v>175</v>
      </c>
      <c r="B43" s="425"/>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row>
    <row r="44" spans="1:29" ht="12" customHeight="1" thickBo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5" customHeight="1" thickBot="1">
      <c r="A45" s="1"/>
      <c r="B45" s="1"/>
      <c r="C45" s="1"/>
      <c r="D45" s="293" t="s">
        <v>46</v>
      </c>
      <c r="E45" s="426"/>
      <c r="F45" s="426"/>
      <c r="G45" s="426"/>
      <c r="H45" s="426"/>
      <c r="I45" s="426"/>
      <c r="J45" s="426"/>
      <c r="K45" s="426"/>
      <c r="L45" s="426"/>
      <c r="M45" s="426"/>
      <c r="N45" s="426"/>
      <c r="O45" s="426"/>
      <c r="P45" s="426"/>
      <c r="Q45" s="426"/>
      <c r="R45" s="426"/>
      <c r="S45" s="426"/>
      <c r="T45" s="426"/>
      <c r="U45" s="1"/>
      <c r="V45" s="1"/>
      <c r="W45" s="116" t="s">
        <v>156</v>
      </c>
      <c r="X45" s="371" t="e">
        <f>VLOOKUP(E45,M93:AA124,15,FALSE)</f>
        <v>#N/A</v>
      </c>
      <c r="Y45" s="372"/>
      <c r="Z45" s="372"/>
      <c r="AA45" s="372"/>
      <c r="AB45" s="372"/>
      <c r="AC45" s="373"/>
    </row>
    <row r="46" spans="1:29" ht="14.25" customHeight="1" thickBo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row>
    <row r="47" spans="1:29" ht="9.75" customHeight="1">
      <c r="A47" s="150"/>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9"/>
    </row>
    <row r="48" spans="1:29" ht="12" customHeight="1">
      <c r="A48" s="114"/>
      <c r="B48" s="1"/>
      <c r="C48" s="1"/>
      <c r="D48" s="1"/>
      <c r="E48" s="1"/>
      <c r="F48" s="1"/>
      <c r="G48" s="1"/>
      <c r="H48" s="1"/>
      <c r="I48" s="1"/>
      <c r="J48" s="1"/>
      <c r="K48" s="1"/>
      <c r="L48" s="1"/>
      <c r="M48" s="1"/>
      <c r="N48" s="1"/>
      <c r="O48" s="1"/>
      <c r="P48" s="1"/>
      <c r="Q48" s="1"/>
      <c r="R48" s="1"/>
      <c r="S48" s="1"/>
      <c r="T48" s="1"/>
      <c r="U48" s="1"/>
      <c r="V48" s="1"/>
      <c r="W48" s="1"/>
      <c r="X48" s="1"/>
      <c r="Y48" s="71"/>
      <c r="Z48" s="1"/>
      <c r="AA48" s="1"/>
      <c r="AB48" s="1"/>
      <c r="AC48" s="115"/>
    </row>
    <row r="49" spans="1:29" ht="12.75" customHeight="1">
      <c r="A49" s="114"/>
      <c r="B49" s="364" t="s">
        <v>157</v>
      </c>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115"/>
    </row>
    <row r="50" spans="1:29" ht="12.75" customHeight="1">
      <c r="A50" s="114"/>
      <c r="B50" s="113" t="s">
        <v>158</v>
      </c>
      <c r="C50" s="113" t="s">
        <v>159</v>
      </c>
      <c r="D50" s="113"/>
      <c r="E50" s="1"/>
      <c r="F50" s="1"/>
      <c r="G50" s="1"/>
      <c r="H50" s="1"/>
      <c r="I50" s="1"/>
      <c r="J50" s="1"/>
      <c r="K50" s="1"/>
      <c r="L50" s="1"/>
      <c r="M50" s="1"/>
      <c r="N50" s="1"/>
      <c r="O50" s="1"/>
      <c r="P50" s="1"/>
      <c r="Q50" s="1"/>
      <c r="R50" s="1"/>
      <c r="S50" s="1"/>
      <c r="T50" s="1"/>
      <c r="U50" s="1"/>
      <c r="V50" s="1"/>
      <c r="W50" s="1"/>
      <c r="X50" s="1"/>
      <c r="Y50" s="1"/>
      <c r="Z50" s="1"/>
      <c r="AA50" s="1"/>
      <c r="AB50" s="1"/>
      <c r="AC50" s="115"/>
    </row>
    <row r="51" spans="1:29" ht="7.5" customHeight="1" thickBot="1">
      <c r="A51" s="114"/>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15"/>
    </row>
    <row r="52" spans="1:29" ht="12.75" customHeight="1" thickBot="1">
      <c r="A52" s="114"/>
      <c r="B52" s="71" t="s">
        <v>275</v>
      </c>
      <c r="C52" s="1"/>
      <c r="D52" s="1"/>
      <c r="E52" s="1"/>
      <c r="F52" s="1"/>
      <c r="G52" s="1"/>
      <c r="H52" s="1"/>
      <c r="I52" s="1"/>
      <c r="J52" s="1"/>
      <c r="K52" s="1"/>
      <c r="L52" s="375"/>
      <c r="M52" s="375"/>
      <c r="N52" s="375"/>
      <c r="O52" s="375"/>
      <c r="P52" s="338"/>
      <c r="Q52" s="338"/>
      <c r="R52" s="338"/>
      <c r="S52" s="165" t="s">
        <v>178</v>
      </c>
      <c r="T52" s="1"/>
      <c r="U52" s="1"/>
      <c r="V52" s="1"/>
      <c r="W52" s="1"/>
      <c r="X52" s="1"/>
      <c r="Y52" s="412"/>
      <c r="Z52" s="423"/>
      <c r="AA52" s="423"/>
      <c r="AB52" s="424"/>
      <c r="AC52" s="115"/>
    </row>
    <row r="53" spans="1:29" ht="12" customHeight="1">
      <c r="A53" s="114"/>
      <c r="B53" s="1"/>
      <c r="C53" s="1"/>
      <c r="D53" s="1"/>
      <c r="E53" s="1"/>
      <c r="F53" s="1"/>
      <c r="G53" s="1"/>
      <c r="H53" s="1"/>
      <c r="I53" s="1"/>
      <c r="J53" s="1"/>
      <c r="K53" s="1"/>
      <c r="L53" s="1"/>
      <c r="M53" s="1"/>
      <c r="N53" s="1"/>
      <c r="O53" s="1"/>
      <c r="P53" s="1"/>
      <c r="Q53" s="1"/>
      <c r="R53" s="1"/>
      <c r="S53" s="1"/>
      <c r="T53" s="1"/>
      <c r="U53" s="1"/>
      <c r="V53" s="1"/>
      <c r="W53" s="1"/>
      <c r="X53" s="1"/>
      <c r="Y53" s="296">
        <f>ROUND(Y52,0)</f>
        <v>0</v>
      </c>
      <c r="Z53" s="1"/>
      <c r="AA53" s="1"/>
      <c r="AB53" s="1"/>
      <c r="AC53" s="115"/>
    </row>
    <row r="54" spans="1:29" ht="12" customHeight="1">
      <c r="A54" s="287"/>
      <c r="B54" s="5"/>
      <c r="C54" s="5"/>
      <c r="D54" s="5"/>
      <c r="E54" s="5"/>
      <c r="F54" s="5"/>
      <c r="G54" s="5"/>
      <c r="H54" s="5"/>
      <c r="I54" s="5"/>
      <c r="J54" s="5"/>
      <c r="K54" s="5"/>
      <c r="L54" s="5"/>
      <c r="M54" s="5"/>
      <c r="N54" s="5"/>
      <c r="O54" s="5"/>
      <c r="P54" s="5"/>
      <c r="Q54" s="5"/>
      <c r="R54" s="5"/>
      <c r="S54" s="5"/>
      <c r="T54" s="5"/>
      <c r="U54" s="5"/>
      <c r="V54" s="5"/>
      <c r="W54" s="5"/>
      <c r="X54" s="5"/>
      <c r="Y54" s="169"/>
      <c r="Z54" s="5"/>
      <c r="AA54" s="5"/>
      <c r="AB54" s="5"/>
      <c r="AC54" s="288"/>
    </row>
    <row r="55" spans="1:29" ht="9.75" customHeight="1">
      <c r="A55" s="114"/>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15"/>
    </row>
    <row r="56" spans="1:29" ht="12.75" customHeight="1">
      <c r="A56" s="114"/>
      <c r="B56" s="113" t="s">
        <v>161</v>
      </c>
      <c r="C56" s="113" t="s">
        <v>162</v>
      </c>
      <c r="D56" s="1"/>
      <c r="E56" s="1"/>
      <c r="F56" s="1"/>
      <c r="G56" s="1"/>
      <c r="H56" s="1"/>
      <c r="I56" s="1"/>
      <c r="J56" s="71" t="s">
        <v>179</v>
      </c>
      <c r="K56" s="1"/>
      <c r="L56" s="1"/>
      <c r="M56" s="1"/>
      <c r="N56" s="1"/>
      <c r="O56" s="1"/>
      <c r="P56" s="1"/>
      <c r="Q56" s="1"/>
      <c r="R56" s="1"/>
      <c r="S56" s="1"/>
      <c r="T56" s="1"/>
      <c r="U56" s="1"/>
      <c r="V56" s="1"/>
      <c r="W56" s="1"/>
      <c r="X56" s="1"/>
      <c r="Y56" s="1"/>
      <c r="Z56" s="1"/>
      <c r="AA56" s="1"/>
      <c r="AB56" s="1"/>
      <c r="AC56" s="115"/>
    </row>
    <row r="57" spans="1:29" ht="7.5" customHeight="1">
      <c r="A57" s="114"/>
      <c r="B57" s="113"/>
      <c r="C57" s="113"/>
      <c r="D57" s="1"/>
      <c r="E57" s="1"/>
      <c r="F57" s="1"/>
      <c r="G57" s="1"/>
      <c r="H57" s="1"/>
      <c r="I57" s="1"/>
      <c r="J57" s="71"/>
      <c r="K57" s="1"/>
      <c r="L57" s="1"/>
      <c r="M57" s="1"/>
      <c r="N57" s="1"/>
      <c r="O57" s="1"/>
      <c r="P57" s="1"/>
      <c r="Q57" s="1"/>
      <c r="R57" s="1"/>
      <c r="S57" s="1"/>
      <c r="T57" s="1"/>
      <c r="U57" s="1"/>
      <c r="V57" s="1"/>
      <c r="W57" s="1"/>
      <c r="X57" s="1"/>
      <c r="Y57" s="1"/>
      <c r="Z57" s="1"/>
      <c r="AA57" s="1"/>
      <c r="AB57" s="1"/>
      <c r="AC57" s="115"/>
    </row>
    <row r="58" spans="1:29" ht="12.75" customHeight="1">
      <c r="A58" s="114"/>
      <c r="B58" s="113"/>
      <c r="C58" s="113"/>
      <c r="D58" s="421" t="s">
        <v>167</v>
      </c>
      <c r="E58" s="421"/>
      <c r="F58" s="421"/>
      <c r="G58" s="421"/>
      <c r="H58" s="421"/>
      <c r="I58" s="421"/>
      <c r="J58" s="421"/>
      <c r="K58" s="421"/>
      <c r="L58" s="421"/>
      <c r="M58" s="421"/>
      <c r="N58" s="1"/>
      <c r="O58" s="421" t="s">
        <v>165</v>
      </c>
      <c r="P58" s="421"/>
      <c r="Q58" s="421"/>
      <c r="R58" s="421"/>
      <c r="S58" s="1"/>
      <c r="T58" s="421" t="s">
        <v>166</v>
      </c>
      <c r="U58" s="421"/>
      <c r="V58" s="421"/>
      <c r="W58" s="421"/>
      <c r="X58" s="1"/>
      <c r="Y58" s="1"/>
      <c r="Z58" s="1"/>
      <c r="AA58" s="1"/>
      <c r="AB58" s="1"/>
      <c r="AC58" s="115"/>
    </row>
    <row r="59" spans="1:29" s="59" customFormat="1" ht="6" customHeight="1">
      <c r="A59" s="188"/>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289"/>
    </row>
    <row r="60" spans="1:29" ht="12.75" customHeight="1">
      <c r="A60" s="114"/>
      <c r="B60" s="422">
        <v>1200</v>
      </c>
      <c r="C60" s="422"/>
      <c r="D60" s="380" t="s">
        <v>168</v>
      </c>
      <c r="E60" s="420"/>
      <c r="F60" s="420"/>
      <c r="G60" s="420"/>
      <c r="H60" s="420"/>
      <c r="I60" s="420"/>
      <c r="J60" s="420"/>
      <c r="K60" s="420"/>
      <c r="L60" s="420"/>
      <c r="M60" s="420"/>
      <c r="N60" s="171" t="s">
        <v>180</v>
      </c>
      <c r="O60" s="392"/>
      <c r="P60" s="393"/>
      <c r="Q60" s="393"/>
      <c r="R60" s="393"/>
      <c r="S60" s="1"/>
      <c r="T60" s="394"/>
      <c r="U60" s="395"/>
      <c r="V60" s="395"/>
      <c r="W60" s="395"/>
      <c r="X60" s="1"/>
      <c r="Y60" s="1"/>
      <c r="Z60" s="1"/>
      <c r="AA60" s="1"/>
      <c r="AB60" s="1"/>
      <c r="AC60" s="115"/>
    </row>
    <row r="61" spans="1:29" ht="12.75" customHeight="1">
      <c r="A61" s="114"/>
      <c r="B61" s="419">
        <v>1202</v>
      </c>
      <c r="C61" s="419"/>
      <c r="D61" s="380" t="s">
        <v>176</v>
      </c>
      <c r="E61" s="420"/>
      <c r="F61" s="420"/>
      <c r="G61" s="420"/>
      <c r="H61" s="420"/>
      <c r="I61" s="420"/>
      <c r="J61" s="420"/>
      <c r="K61" s="420"/>
      <c r="L61" s="420"/>
      <c r="M61" s="420"/>
      <c r="N61" s="171" t="s">
        <v>180</v>
      </c>
      <c r="O61" s="392"/>
      <c r="P61" s="393"/>
      <c r="Q61" s="393"/>
      <c r="R61" s="393"/>
      <c r="S61" s="1"/>
      <c r="T61" s="394"/>
      <c r="U61" s="395"/>
      <c r="V61" s="395"/>
      <c r="W61" s="395"/>
      <c r="X61" s="1"/>
      <c r="Y61" s="1"/>
      <c r="Z61" s="1"/>
      <c r="AA61" s="1"/>
      <c r="AB61" s="1"/>
      <c r="AC61" s="115"/>
    </row>
    <row r="62" spans="1:29" ht="12.75" customHeight="1">
      <c r="A62" s="114"/>
      <c r="B62" s="415"/>
      <c r="C62" s="415"/>
      <c r="D62" s="344"/>
      <c r="E62" s="416"/>
      <c r="F62" s="416"/>
      <c r="G62" s="416"/>
      <c r="H62" s="416"/>
      <c r="I62" s="416"/>
      <c r="J62" s="416"/>
      <c r="K62" s="416"/>
      <c r="L62" s="416"/>
      <c r="M62" s="416"/>
      <c r="N62" s="171" t="s">
        <v>180</v>
      </c>
      <c r="O62" s="392"/>
      <c r="P62" s="393"/>
      <c r="Q62" s="393"/>
      <c r="R62" s="393"/>
      <c r="S62" s="1"/>
      <c r="T62" s="394"/>
      <c r="U62" s="395"/>
      <c r="V62" s="395"/>
      <c r="W62" s="395"/>
      <c r="X62" s="1"/>
      <c r="Y62" s="1"/>
      <c r="Z62" s="1"/>
      <c r="AA62" s="1"/>
      <c r="AB62" s="1"/>
      <c r="AC62" s="115"/>
    </row>
    <row r="63" spans="1:29" ht="12.75" customHeight="1" thickBot="1">
      <c r="A63" s="114"/>
      <c r="B63" s="415"/>
      <c r="C63" s="415"/>
      <c r="D63" s="344"/>
      <c r="E63" s="416"/>
      <c r="F63" s="416"/>
      <c r="G63" s="416"/>
      <c r="H63" s="416"/>
      <c r="I63" s="416"/>
      <c r="J63" s="416"/>
      <c r="K63" s="416"/>
      <c r="L63" s="416"/>
      <c r="M63" s="416"/>
      <c r="N63" s="171" t="s">
        <v>180</v>
      </c>
      <c r="O63" s="392"/>
      <c r="P63" s="393"/>
      <c r="Q63" s="393"/>
      <c r="R63" s="393"/>
      <c r="S63" s="1"/>
      <c r="T63" s="417"/>
      <c r="U63" s="418"/>
      <c r="V63" s="418"/>
      <c r="W63" s="418"/>
      <c r="X63" s="1"/>
      <c r="Y63" s="1"/>
      <c r="Z63" s="1"/>
      <c r="AA63" s="1"/>
      <c r="AB63" s="1"/>
      <c r="AC63" s="115"/>
    </row>
    <row r="64" spans="1:29" s="54" customFormat="1" ht="12.75" customHeight="1" thickBot="1">
      <c r="A64" s="290"/>
      <c r="B64" s="224"/>
      <c r="C64" s="224"/>
      <c r="D64" s="224"/>
      <c r="E64" s="224"/>
      <c r="F64" s="224"/>
      <c r="G64" s="224"/>
      <c r="H64" s="224"/>
      <c r="I64" s="224"/>
      <c r="J64" s="224"/>
      <c r="K64" s="224"/>
      <c r="L64" s="224"/>
      <c r="M64" s="224"/>
      <c r="N64" s="224"/>
      <c r="O64" s="224"/>
      <c r="P64" s="224"/>
      <c r="Q64" s="224"/>
      <c r="R64" s="224"/>
      <c r="S64" s="231"/>
      <c r="T64" s="398">
        <f>SUM(T60:W63)</f>
        <v>0</v>
      </c>
      <c r="U64" s="399"/>
      <c r="V64" s="399"/>
      <c r="W64" s="400"/>
      <c r="X64" s="231"/>
      <c r="Y64" s="224"/>
      <c r="Z64" s="224"/>
      <c r="AA64" s="224"/>
      <c r="AB64" s="224"/>
      <c r="AC64" s="286"/>
    </row>
    <row r="65" spans="1:29" ht="12" customHeight="1" thickBot="1">
      <c r="A65" s="114"/>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15"/>
    </row>
    <row r="66" spans="1:29" s="25" customFormat="1" ht="12.75" customHeight="1" thickBot="1">
      <c r="A66" s="294"/>
      <c r="B66" s="168" t="s">
        <v>164</v>
      </c>
      <c r="C66" s="172"/>
      <c r="D66" s="172"/>
      <c r="E66" s="172"/>
      <c r="F66" s="172"/>
      <c r="G66" s="172"/>
      <c r="H66" s="172"/>
      <c r="I66" s="172"/>
      <c r="J66" s="172"/>
      <c r="K66" s="172"/>
      <c r="L66" s="172"/>
      <c r="M66" s="172"/>
      <c r="N66" s="172"/>
      <c r="O66" s="172"/>
      <c r="P66" s="172"/>
      <c r="Q66" s="172"/>
      <c r="R66" s="172"/>
      <c r="S66" s="172"/>
      <c r="T66" s="172"/>
      <c r="U66" s="172"/>
      <c r="V66" s="172"/>
      <c r="W66" s="172"/>
      <c r="X66" s="172"/>
      <c r="Y66" s="412"/>
      <c r="Z66" s="413"/>
      <c r="AA66" s="413"/>
      <c r="AB66" s="414"/>
      <c r="AC66" s="295"/>
    </row>
    <row r="67" spans="1:29" ht="6" customHeight="1">
      <c r="A67" s="114"/>
      <c r="B67" s="1"/>
      <c r="C67" s="1"/>
      <c r="D67" s="1"/>
      <c r="E67" s="1"/>
      <c r="F67" s="1"/>
      <c r="G67" s="1"/>
      <c r="H67" s="1"/>
      <c r="I67" s="1"/>
      <c r="J67" s="1"/>
      <c r="K67" s="1"/>
      <c r="L67" s="1"/>
      <c r="M67" s="1"/>
      <c r="N67" s="1"/>
      <c r="O67" s="1"/>
      <c r="P67" s="1"/>
      <c r="Q67" s="1"/>
      <c r="R67" s="1"/>
      <c r="S67" s="1"/>
      <c r="T67" s="1"/>
      <c r="U67" s="1"/>
      <c r="V67" s="1"/>
      <c r="W67" s="1"/>
      <c r="X67" s="116"/>
      <c r="Y67" s="170"/>
      <c r="Z67" s="170"/>
      <c r="AA67" s="170"/>
      <c r="AB67" s="170"/>
      <c r="AC67" s="115"/>
    </row>
    <row r="68" spans="1:29" ht="12.75" customHeight="1">
      <c r="A68" s="114"/>
      <c r="B68" s="113" t="s">
        <v>169</v>
      </c>
      <c r="C68" s="1"/>
      <c r="D68" s="1"/>
      <c r="E68" s="1"/>
      <c r="F68" s="1"/>
      <c r="G68" s="1"/>
      <c r="H68" s="1"/>
      <c r="I68" s="1"/>
      <c r="J68" s="1"/>
      <c r="K68" s="1"/>
      <c r="L68" s="1"/>
      <c r="M68" s="1"/>
      <c r="N68" s="1"/>
      <c r="O68" s="1"/>
      <c r="P68" s="1"/>
      <c r="Q68" s="1"/>
      <c r="R68" s="1"/>
      <c r="S68" s="1"/>
      <c r="T68" s="1"/>
      <c r="U68" s="1"/>
      <c r="V68" s="1"/>
      <c r="W68" s="1"/>
      <c r="X68" s="1"/>
      <c r="Y68" s="1"/>
      <c r="Z68" s="1"/>
      <c r="AA68" s="1"/>
      <c r="AB68" s="1"/>
      <c r="AC68" s="115"/>
    </row>
    <row r="69" spans="1:29" ht="9" customHeight="1">
      <c r="A69" s="114"/>
      <c r="B69" s="113"/>
      <c r="C69" s="1"/>
      <c r="D69" s="1"/>
      <c r="E69" s="1"/>
      <c r="F69" s="1"/>
      <c r="G69" s="1"/>
      <c r="H69" s="1"/>
      <c r="I69" s="1"/>
      <c r="J69" s="1"/>
      <c r="K69" s="1"/>
      <c r="L69" s="1"/>
      <c r="M69" s="1"/>
      <c r="N69" s="1"/>
      <c r="O69" s="1"/>
      <c r="P69" s="1"/>
      <c r="Q69" s="1"/>
      <c r="R69" s="1"/>
      <c r="S69" s="1"/>
      <c r="T69" s="1"/>
      <c r="U69" s="1"/>
      <c r="V69" s="1"/>
      <c r="W69" s="1"/>
      <c r="X69" s="1"/>
      <c r="Y69" s="1"/>
      <c r="Z69" s="1"/>
      <c r="AA69" s="1"/>
      <c r="AB69" s="1"/>
      <c r="AC69" s="115"/>
    </row>
    <row r="70" spans="1:29" ht="12.75" customHeight="1">
      <c r="A70" s="114"/>
      <c r="B70" s="1"/>
      <c r="C70" s="1"/>
      <c r="D70" s="171" t="s">
        <v>180</v>
      </c>
      <c r="E70" s="392"/>
      <c r="F70" s="393"/>
      <c r="G70" s="393"/>
      <c r="H70" s="393"/>
      <c r="I70" s="1"/>
      <c r="J70" s="394"/>
      <c r="K70" s="395"/>
      <c r="L70" s="395"/>
      <c r="M70" s="395"/>
      <c r="N70" s="171" t="s">
        <v>180</v>
      </c>
      <c r="O70" s="392"/>
      <c r="P70" s="393"/>
      <c r="Q70" s="393"/>
      <c r="R70" s="393"/>
      <c r="S70" s="1"/>
      <c r="T70" s="394"/>
      <c r="U70" s="395"/>
      <c r="V70" s="395"/>
      <c r="W70" s="395"/>
      <c r="X70" s="1"/>
      <c r="Y70" s="1"/>
      <c r="Z70" s="1"/>
      <c r="AA70" s="1"/>
      <c r="AB70" s="1"/>
      <c r="AC70" s="115"/>
    </row>
    <row r="71" spans="1:29" ht="12.75" customHeight="1">
      <c r="A71" s="114"/>
      <c r="B71" s="1"/>
      <c r="C71" s="1"/>
      <c r="D71" s="171" t="s">
        <v>180</v>
      </c>
      <c r="E71" s="392"/>
      <c r="F71" s="393"/>
      <c r="G71" s="393"/>
      <c r="H71" s="393"/>
      <c r="I71" s="1"/>
      <c r="J71" s="394"/>
      <c r="K71" s="395"/>
      <c r="L71" s="395"/>
      <c r="M71" s="395"/>
      <c r="N71" s="171" t="s">
        <v>180</v>
      </c>
      <c r="O71" s="392"/>
      <c r="P71" s="393"/>
      <c r="Q71" s="393"/>
      <c r="R71" s="393"/>
      <c r="S71" s="1"/>
      <c r="T71" s="394"/>
      <c r="U71" s="395"/>
      <c r="V71" s="395"/>
      <c r="W71" s="395"/>
      <c r="X71" s="1"/>
      <c r="Y71" s="1"/>
      <c r="Z71" s="1"/>
      <c r="AA71" s="1"/>
      <c r="AB71" s="1"/>
      <c r="AC71" s="115"/>
    </row>
    <row r="72" spans="1:29" ht="12.75" customHeight="1">
      <c r="A72" s="114"/>
      <c r="B72" s="1"/>
      <c r="C72" s="1"/>
      <c r="D72" s="171" t="s">
        <v>180</v>
      </c>
      <c r="E72" s="392"/>
      <c r="F72" s="393"/>
      <c r="G72" s="393"/>
      <c r="H72" s="393"/>
      <c r="I72" s="1"/>
      <c r="J72" s="394"/>
      <c r="K72" s="395"/>
      <c r="L72" s="395"/>
      <c r="M72" s="395"/>
      <c r="N72" s="171" t="s">
        <v>180</v>
      </c>
      <c r="O72" s="392"/>
      <c r="P72" s="393"/>
      <c r="Q72" s="393"/>
      <c r="R72" s="393"/>
      <c r="S72" s="1"/>
      <c r="T72" s="394"/>
      <c r="U72" s="395"/>
      <c r="V72" s="395"/>
      <c r="W72" s="395"/>
      <c r="X72" s="1"/>
      <c r="Y72" s="1"/>
      <c r="Z72" s="1"/>
      <c r="AA72" s="1"/>
      <c r="AB72" s="1"/>
      <c r="AC72" s="115"/>
    </row>
    <row r="73" spans="1:36" ht="12.75" customHeight="1">
      <c r="A73" s="114"/>
      <c r="B73" s="1"/>
      <c r="C73" s="1"/>
      <c r="D73" s="171" t="s">
        <v>180</v>
      </c>
      <c r="E73" s="392"/>
      <c r="F73" s="393"/>
      <c r="G73" s="393"/>
      <c r="H73" s="393"/>
      <c r="I73" s="1"/>
      <c r="J73" s="394"/>
      <c r="K73" s="395"/>
      <c r="L73" s="395"/>
      <c r="M73" s="395"/>
      <c r="N73" s="171" t="s">
        <v>180</v>
      </c>
      <c r="O73" s="392"/>
      <c r="P73" s="393"/>
      <c r="Q73" s="393"/>
      <c r="R73" s="393"/>
      <c r="S73" s="1"/>
      <c r="T73" s="394"/>
      <c r="U73" s="395"/>
      <c r="V73" s="395"/>
      <c r="W73" s="395"/>
      <c r="X73" s="1"/>
      <c r="Y73" s="1"/>
      <c r="Z73" s="1"/>
      <c r="AA73" s="1"/>
      <c r="AB73" s="1"/>
      <c r="AC73" s="115"/>
      <c r="AJ73" s="59"/>
    </row>
    <row r="74" spans="1:36" ht="12.75" customHeight="1">
      <c r="A74" s="114"/>
      <c r="B74" s="1"/>
      <c r="C74" s="1"/>
      <c r="D74" s="171" t="s">
        <v>180</v>
      </c>
      <c r="E74" s="392"/>
      <c r="F74" s="393"/>
      <c r="G74" s="393"/>
      <c r="H74" s="393"/>
      <c r="I74" s="1"/>
      <c r="J74" s="394"/>
      <c r="K74" s="395"/>
      <c r="L74" s="395"/>
      <c r="M74" s="395"/>
      <c r="N74" s="171" t="s">
        <v>180</v>
      </c>
      <c r="O74" s="392"/>
      <c r="P74" s="393"/>
      <c r="Q74" s="393"/>
      <c r="R74" s="393"/>
      <c r="S74" s="1"/>
      <c r="T74" s="394"/>
      <c r="U74" s="395"/>
      <c r="V74" s="395"/>
      <c r="W74" s="395"/>
      <c r="X74" s="1"/>
      <c r="Y74" s="1"/>
      <c r="Z74" s="1"/>
      <c r="AA74" s="1"/>
      <c r="AB74" s="1"/>
      <c r="AC74" s="115"/>
      <c r="AJ74" s="59"/>
    </row>
    <row r="75" spans="1:29" ht="12.75" customHeight="1">
      <c r="A75" s="114"/>
      <c r="B75" s="1"/>
      <c r="C75" s="1"/>
      <c r="D75" s="171" t="s">
        <v>180</v>
      </c>
      <c r="E75" s="392"/>
      <c r="F75" s="393"/>
      <c r="G75" s="393"/>
      <c r="H75" s="393"/>
      <c r="I75" s="1"/>
      <c r="J75" s="394"/>
      <c r="K75" s="395"/>
      <c r="L75" s="395"/>
      <c r="M75" s="395"/>
      <c r="N75" s="171" t="s">
        <v>180</v>
      </c>
      <c r="O75" s="392"/>
      <c r="P75" s="393"/>
      <c r="Q75" s="393"/>
      <c r="R75" s="393"/>
      <c r="S75" s="1"/>
      <c r="T75" s="394"/>
      <c r="U75" s="395"/>
      <c r="V75" s="395"/>
      <c r="W75" s="395"/>
      <c r="X75" s="1"/>
      <c r="Y75" s="1"/>
      <c r="Z75" s="1"/>
      <c r="AA75" s="1"/>
      <c r="AB75" s="1"/>
      <c r="AC75" s="115"/>
    </row>
    <row r="76" spans="1:29" ht="12.75" customHeight="1" thickBot="1">
      <c r="A76" s="114"/>
      <c r="B76" s="1"/>
      <c r="C76" s="1"/>
      <c r="D76" s="171" t="s">
        <v>180</v>
      </c>
      <c r="E76" s="392"/>
      <c r="F76" s="393"/>
      <c r="G76" s="393"/>
      <c r="H76" s="393"/>
      <c r="I76" s="1"/>
      <c r="J76" s="394"/>
      <c r="K76" s="395"/>
      <c r="L76" s="395"/>
      <c r="M76" s="395"/>
      <c r="N76" s="171" t="s">
        <v>180</v>
      </c>
      <c r="O76" s="392"/>
      <c r="P76" s="393"/>
      <c r="Q76" s="393"/>
      <c r="R76" s="393"/>
      <c r="S76" s="1"/>
      <c r="T76" s="394"/>
      <c r="U76" s="395"/>
      <c r="V76" s="395"/>
      <c r="W76" s="395"/>
      <c r="X76" s="1"/>
      <c r="Y76" s="1"/>
      <c r="Z76" s="1"/>
      <c r="AA76" s="1"/>
      <c r="AB76" s="1"/>
      <c r="AC76" s="115"/>
    </row>
    <row r="77" spans="1:29" s="54" customFormat="1" ht="12.75" customHeight="1" thickBot="1">
      <c r="A77" s="290"/>
      <c r="B77" s="224"/>
      <c r="C77" s="224"/>
      <c r="D77" s="224"/>
      <c r="E77" s="224"/>
      <c r="F77" s="224"/>
      <c r="G77" s="224"/>
      <c r="H77" s="224"/>
      <c r="I77" s="224"/>
      <c r="J77" s="398">
        <f>SUM(J70:M76)</f>
        <v>0</v>
      </c>
      <c r="K77" s="399"/>
      <c r="L77" s="399"/>
      <c r="M77" s="400"/>
      <c r="N77" s="224"/>
      <c r="O77" s="224"/>
      <c r="P77" s="224"/>
      <c r="Q77" s="224"/>
      <c r="R77" s="224"/>
      <c r="S77" s="231"/>
      <c r="T77" s="398">
        <f>SUM(T70:W76)</f>
        <v>0</v>
      </c>
      <c r="U77" s="399"/>
      <c r="V77" s="399"/>
      <c r="W77" s="400"/>
      <c r="X77" s="231"/>
      <c r="Y77" s="401">
        <f>J77+T77</f>
        <v>0</v>
      </c>
      <c r="Z77" s="402"/>
      <c r="AA77" s="402"/>
      <c r="AB77" s="403"/>
      <c r="AC77" s="286"/>
    </row>
    <row r="78" spans="1:29" ht="12" customHeight="1" thickBot="1">
      <c r="A78" s="114"/>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15"/>
    </row>
    <row r="79" spans="1:29" s="54" customFormat="1" ht="13.5" customHeight="1" thickBot="1" thickTop="1">
      <c r="A79" s="290"/>
      <c r="B79" s="224"/>
      <c r="C79" s="404">
        <v>1102</v>
      </c>
      <c r="D79" s="404"/>
      <c r="E79" s="224"/>
      <c r="F79" s="224"/>
      <c r="G79" s="224"/>
      <c r="H79" s="224"/>
      <c r="I79" s="224"/>
      <c r="J79" s="224"/>
      <c r="K79" s="224"/>
      <c r="L79" s="224"/>
      <c r="M79" s="224"/>
      <c r="N79" s="224"/>
      <c r="O79" s="225" t="s">
        <v>170</v>
      </c>
      <c r="P79" s="224"/>
      <c r="Q79" s="405"/>
      <c r="R79" s="405"/>
      <c r="S79" s="405"/>
      <c r="T79" s="405"/>
      <c r="U79" s="396"/>
      <c r="V79" s="396"/>
      <c r="W79" s="396"/>
      <c r="X79" s="224"/>
      <c r="Y79" s="406">
        <f>ROUND((T64+Y66)-Y77,0)</f>
        <v>0</v>
      </c>
      <c r="Z79" s="407"/>
      <c r="AA79" s="407"/>
      <c r="AB79" s="408"/>
      <c r="AC79" s="286"/>
    </row>
    <row r="80" spans="1:29" ht="9.75" customHeight="1" thickTop="1">
      <c r="A80" s="114"/>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15"/>
    </row>
    <row r="81" spans="1:29" ht="12.75" customHeight="1">
      <c r="A81" s="114"/>
      <c r="B81" s="168" t="s">
        <v>171</v>
      </c>
      <c r="C81" s="168"/>
      <c r="D81" s="71" t="s">
        <v>173</v>
      </c>
      <c r="E81" s="1"/>
      <c r="F81" s="1"/>
      <c r="G81" s="1"/>
      <c r="H81" s="1"/>
      <c r="I81" s="1"/>
      <c r="J81" s="1"/>
      <c r="K81" s="1"/>
      <c r="L81" s="1"/>
      <c r="M81" s="1"/>
      <c r="N81" s="1"/>
      <c r="O81" s="1"/>
      <c r="P81" s="1"/>
      <c r="Q81" s="1"/>
      <c r="R81" s="1"/>
      <c r="S81" s="1"/>
      <c r="T81" s="1"/>
      <c r="U81" s="1"/>
      <c r="V81" s="1"/>
      <c r="W81" s="1"/>
      <c r="X81" s="1"/>
      <c r="Y81" s="1"/>
      <c r="Z81" s="1"/>
      <c r="AA81" s="1"/>
      <c r="AB81" s="1"/>
      <c r="AC81" s="115"/>
    </row>
    <row r="82" spans="1:29" ht="12.75" customHeight="1" thickBot="1">
      <c r="A82" s="119"/>
      <c r="B82" s="120"/>
      <c r="C82" s="120"/>
      <c r="D82" s="291" t="s">
        <v>177</v>
      </c>
      <c r="E82" s="120"/>
      <c r="F82" s="120"/>
      <c r="G82" s="120"/>
      <c r="H82" s="120"/>
      <c r="I82" s="120"/>
      <c r="J82" s="120"/>
      <c r="K82" s="120"/>
      <c r="L82" s="120"/>
      <c r="M82" s="120"/>
      <c r="N82" s="120"/>
      <c r="O82" s="120"/>
      <c r="P82" s="120"/>
      <c r="Q82" s="120"/>
      <c r="R82" s="120"/>
      <c r="S82" s="120"/>
      <c r="T82" s="120"/>
      <c r="U82" s="120"/>
      <c r="V82" s="120"/>
      <c r="W82" s="120"/>
      <c r="X82" s="292" t="s">
        <v>217</v>
      </c>
      <c r="Y82" s="409" t="str">
        <f>IF(Y53-Y79=0,"Balance","Erreur")</f>
        <v>Balance</v>
      </c>
      <c r="Z82" s="410"/>
      <c r="AA82" s="410"/>
      <c r="AB82" s="411"/>
      <c r="AC82" s="121"/>
    </row>
    <row r="83" ht="9.75" customHeight="1"/>
    <row r="84" spans="1:29" ht="18.75" customHeight="1">
      <c r="A84" s="397" t="s">
        <v>174</v>
      </c>
      <c r="B84" s="397"/>
      <c r="C84" s="397"/>
      <c r="D84" s="397"/>
      <c r="E84" s="397"/>
      <c r="F84" s="397"/>
      <c r="G84" s="397"/>
      <c r="H84" s="397"/>
      <c r="I84" s="397"/>
      <c r="J84" s="397"/>
      <c r="K84" s="397"/>
      <c r="L84" s="397"/>
      <c r="M84" s="397"/>
      <c r="N84" s="397"/>
      <c r="O84" s="397"/>
      <c r="P84" s="397"/>
      <c r="Q84" s="397"/>
      <c r="R84" s="397"/>
      <c r="S84" s="397"/>
      <c r="T84" s="397"/>
      <c r="U84" s="397"/>
      <c r="V84" s="397"/>
      <c r="W84" s="397"/>
      <c r="X84" s="397"/>
      <c r="Y84" s="397"/>
      <c r="Z84" s="397"/>
      <c r="AA84" s="397"/>
      <c r="AB84" s="397"/>
      <c r="AC84" s="397"/>
    </row>
    <row r="85" ht="12.75" customHeight="1"/>
    <row r="86" ht="12.75" customHeight="1"/>
    <row r="87" ht="12.75" customHeight="1"/>
    <row r="88" ht="12.75" customHeight="1"/>
    <row r="89" ht="12.75" customHeight="1"/>
    <row r="90" ht="12.75" customHeight="1"/>
    <row r="91" ht="12.75" customHeight="1" hidden="1"/>
    <row r="92" ht="12.75" customHeight="1" hidden="1"/>
    <row r="93" spans="4:27" ht="12.75" customHeight="1" hidden="1">
      <c r="D93" s="107">
        <v>1</v>
      </c>
      <c r="F93" s="107">
        <v>1</v>
      </c>
      <c r="G93" s="343"/>
      <c r="H93" s="343"/>
      <c r="J93" s="33">
        <v>1</v>
      </c>
      <c r="M93" s="33" t="str">
        <f>'Rapport financier'!B167</f>
        <v>Assomption-de-la-Vierge-Marie</v>
      </c>
      <c r="N93" s="33"/>
      <c r="O93" s="33"/>
      <c r="P93" s="33"/>
      <c r="Q93" s="33"/>
      <c r="R93" s="33"/>
      <c r="S93" s="33"/>
      <c r="T93" s="33"/>
      <c r="U93" s="247"/>
      <c r="AA93" s="247">
        <f>'Rapport financier'!K167</f>
        <v>106</v>
      </c>
    </row>
    <row r="94" spans="4:27" ht="12.75" customHeight="1" hidden="1">
      <c r="D94" s="107">
        <v>2</v>
      </c>
      <c r="F94" s="107">
        <v>2</v>
      </c>
      <c r="G94" s="343"/>
      <c r="H94" s="343"/>
      <c r="J94" s="33">
        <v>2</v>
      </c>
      <c r="M94" s="33" t="str">
        <f>'Rapport financier'!B168</f>
        <v>Bienheureux-Jean-XXIII</v>
      </c>
      <c r="N94" s="33"/>
      <c r="O94" s="33"/>
      <c r="P94" s="33"/>
      <c r="Q94" s="33"/>
      <c r="R94" s="33"/>
      <c r="S94" s="33"/>
      <c r="T94" s="33"/>
      <c r="U94" s="247"/>
      <c r="AA94" s="247">
        <f>'Rapport financier'!K168</f>
        <v>96</v>
      </c>
    </row>
    <row r="95" spans="4:27" ht="12.75" customHeight="1" hidden="1">
      <c r="D95" s="107">
        <v>3</v>
      </c>
      <c r="F95" s="107">
        <v>3</v>
      </c>
      <c r="G95" s="343"/>
      <c r="H95" s="343"/>
      <c r="J95" s="33">
        <v>3</v>
      </c>
      <c r="M95" s="33" t="str">
        <f>'Rapport financier'!B169</f>
        <v>Bienheureux-Louis-Zéphirin-Moreau</v>
      </c>
      <c r="N95" s="33"/>
      <c r="O95" s="33"/>
      <c r="P95" s="33"/>
      <c r="Q95" s="33"/>
      <c r="R95" s="33"/>
      <c r="S95" s="33"/>
      <c r="T95" s="33"/>
      <c r="U95" s="247"/>
      <c r="AA95" s="247">
        <f>'Rapport financier'!K169</f>
        <v>101</v>
      </c>
    </row>
    <row r="96" spans="4:27" ht="12.75" customHeight="1" hidden="1">
      <c r="D96" s="107">
        <v>4</v>
      </c>
      <c r="F96" s="107">
        <v>4</v>
      </c>
      <c r="G96" s="343">
        <v>2018</v>
      </c>
      <c r="H96" s="343"/>
      <c r="J96" s="33">
        <v>4</v>
      </c>
      <c r="M96" s="33" t="str">
        <f>'Rapport financier'!B170</f>
        <v>Bienheureux-François-de-Laval</v>
      </c>
      <c r="N96" s="33"/>
      <c r="O96" s="33"/>
      <c r="P96" s="33"/>
      <c r="Q96" s="33"/>
      <c r="R96" s="33"/>
      <c r="S96" s="33"/>
      <c r="T96" s="33"/>
      <c r="U96" s="247"/>
      <c r="AA96" s="247">
        <f>'Rapport financier'!K170</f>
        <v>102</v>
      </c>
    </row>
    <row r="97" spans="4:27" ht="12.75" customHeight="1" hidden="1">
      <c r="D97" s="107">
        <v>5</v>
      </c>
      <c r="F97" s="107">
        <v>5</v>
      </c>
      <c r="G97" s="343">
        <v>2019</v>
      </c>
      <c r="H97" s="343"/>
      <c r="J97" s="33">
        <v>5</v>
      </c>
      <c r="M97" s="33" t="str">
        <f>'Rapport financier'!B171</f>
        <v>Bon-Pasteur</v>
      </c>
      <c r="N97" s="33"/>
      <c r="O97" s="33"/>
      <c r="P97" s="33"/>
      <c r="Q97" s="33"/>
      <c r="R97" s="33"/>
      <c r="S97" s="33"/>
      <c r="T97" s="33"/>
      <c r="U97" s="247"/>
      <c r="AA97" s="247">
        <f>'Rapport financier'!K171</f>
        <v>88</v>
      </c>
    </row>
    <row r="98" spans="4:27" ht="12.75" customHeight="1" hidden="1">
      <c r="D98" s="107">
        <v>6</v>
      </c>
      <c r="F98" s="107">
        <v>6</v>
      </c>
      <c r="G98" s="343">
        <v>2020</v>
      </c>
      <c r="H98" s="343"/>
      <c r="J98" s="33">
        <v>6</v>
      </c>
      <c r="M98" s="33" t="str">
        <f>'Rapport financier'!B172</f>
        <v>St-Christophe d'Arthabaska</v>
      </c>
      <c r="N98" s="33"/>
      <c r="O98" s="33"/>
      <c r="P98" s="33"/>
      <c r="Q98" s="33"/>
      <c r="R98" s="33"/>
      <c r="S98" s="33"/>
      <c r="T98" s="33"/>
      <c r="U98" s="247"/>
      <c r="AA98" s="247">
        <f>'Rapport financier'!K172</f>
        <v>13</v>
      </c>
    </row>
    <row r="99" spans="4:27" ht="12.75" customHeight="1" hidden="1">
      <c r="D99" s="107">
        <v>7</v>
      </c>
      <c r="F99" s="107">
        <v>7</v>
      </c>
      <c r="G99" s="343">
        <v>2021</v>
      </c>
      <c r="H99" s="343"/>
      <c r="J99" s="33">
        <v>7</v>
      </c>
      <c r="M99" s="33" t="str">
        <f>'Rapport financier'!B173</f>
        <v>Ste-Famille</v>
      </c>
      <c r="N99" s="33"/>
      <c r="O99" s="33"/>
      <c r="P99" s="33"/>
      <c r="Q99" s="33"/>
      <c r="R99" s="33"/>
      <c r="S99" s="33"/>
      <c r="T99" s="33"/>
      <c r="U99" s="247"/>
      <c r="AA99" s="247">
        <f>'Rapport financier'!K173</f>
        <v>97</v>
      </c>
    </row>
    <row r="100" spans="4:27" ht="12.75" customHeight="1" hidden="1">
      <c r="D100" s="107">
        <v>8</v>
      </c>
      <c r="F100" s="107">
        <v>8</v>
      </c>
      <c r="G100" s="343">
        <v>2022</v>
      </c>
      <c r="H100" s="343"/>
      <c r="J100" s="33">
        <v>8</v>
      </c>
      <c r="M100" s="33" t="str">
        <f>'Rapport financier'!B174</f>
        <v>St-François-d'Assise</v>
      </c>
      <c r="N100" s="33"/>
      <c r="O100" s="33"/>
      <c r="P100" s="33"/>
      <c r="Q100" s="33"/>
      <c r="R100" s="33"/>
      <c r="S100" s="33"/>
      <c r="T100" s="33"/>
      <c r="U100" s="247"/>
      <c r="AA100" s="247">
        <f>'Rapport financier'!K174</f>
        <v>90</v>
      </c>
    </row>
    <row r="101" spans="4:27" ht="12.75" customHeight="1" hidden="1">
      <c r="D101" s="107">
        <v>9</v>
      </c>
      <c r="F101" s="107">
        <v>9</v>
      </c>
      <c r="G101" s="343">
        <v>2023</v>
      </c>
      <c r="H101" s="343"/>
      <c r="J101" s="33">
        <v>9</v>
      </c>
      <c r="M101" s="33" t="str">
        <f>'Rapport financier'!B175</f>
        <v>St-François-de-Sales (Odanak)</v>
      </c>
      <c r="N101" s="33"/>
      <c r="O101" s="33"/>
      <c r="P101" s="33"/>
      <c r="Q101" s="33"/>
      <c r="R101" s="33"/>
      <c r="S101" s="33"/>
      <c r="T101" s="33"/>
      <c r="U101" s="247"/>
      <c r="AA101" s="247">
        <f>'Rapport financier'!K175</f>
        <v>27</v>
      </c>
    </row>
    <row r="102" spans="4:27" ht="12.75" customHeight="1" hidden="1">
      <c r="D102" s="107">
        <v>10</v>
      </c>
      <c r="F102" s="107">
        <v>10</v>
      </c>
      <c r="G102" s="343">
        <v>2024</v>
      </c>
      <c r="H102" s="343"/>
      <c r="J102" s="33">
        <v>10</v>
      </c>
      <c r="M102" s="33" t="str">
        <f>'Rapport financier'!B176</f>
        <v>St-François-Xavier</v>
      </c>
      <c r="N102" s="33"/>
      <c r="O102" s="33"/>
      <c r="P102" s="33"/>
      <c r="Q102" s="33"/>
      <c r="R102" s="33"/>
      <c r="S102" s="33"/>
      <c r="T102" s="33"/>
      <c r="U102" s="247"/>
      <c r="AA102" s="247">
        <f>'Rapport financier'!K176</f>
        <v>107</v>
      </c>
    </row>
    <row r="103" spans="4:27" ht="12.75" customHeight="1" hidden="1">
      <c r="D103" s="107">
        <v>11</v>
      </c>
      <c r="F103" s="107">
        <v>11</v>
      </c>
      <c r="G103" s="343">
        <v>2025</v>
      </c>
      <c r="H103" s="343"/>
      <c r="J103" s="33">
        <v>11</v>
      </c>
      <c r="M103" s="33" t="str">
        <f>'Rapport financier'!B177</f>
        <v>St-Frère-André</v>
      </c>
      <c r="N103" s="33"/>
      <c r="O103" s="33"/>
      <c r="P103" s="33"/>
      <c r="Q103" s="33"/>
      <c r="R103" s="33"/>
      <c r="S103" s="33"/>
      <c r="T103" s="33"/>
      <c r="U103" s="247"/>
      <c r="AA103" s="247">
        <f>'Rapport financier'!K177</f>
        <v>94</v>
      </c>
    </row>
    <row r="104" spans="4:27" ht="12.75" customHeight="1" hidden="1">
      <c r="D104" s="107">
        <v>12</v>
      </c>
      <c r="F104" s="107">
        <v>12</v>
      </c>
      <c r="G104" s="343">
        <v>2026</v>
      </c>
      <c r="H104" s="343"/>
      <c r="J104" s="33">
        <v>12</v>
      </c>
      <c r="M104" s="33" t="str">
        <f>'Rapport financier'!B178</f>
        <v>St-Jean-Baptiste (Nicolet)</v>
      </c>
      <c r="N104" s="33"/>
      <c r="O104" s="33"/>
      <c r="P104" s="33"/>
      <c r="Q104" s="33"/>
      <c r="R104" s="33"/>
      <c r="S104" s="33"/>
      <c r="T104" s="33"/>
      <c r="U104" s="247"/>
      <c r="AA104" s="247">
        <f>'Rapport financier'!K178</f>
        <v>40</v>
      </c>
    </row>
    <row r="105" spans="4:27" ht="12.75" customHeight="1" hidden="1">
      <c r="D105" s="107">
        <v>13</v>
      </c>
      <c r="F105" s="14"/>
      <c r="G105" s="343">
        <v>2027</v>
      </c>
      <c r="H105" s="343"/>
      <c r="J105" s="33">
        <v>13</v>
      </c>
      <c r="M105" s="33" t="str">
        <f>'Rapport financier'!B179</f>
        <v>St-Jean-de-Brébeuf </v>
      </c>
      <c r="N105" s="33"/>
      <c r="O105" s="33"/>
      <c r="P105" s="33"/>
      <c r="Q105" s="33"/>
      <c r="R105" s="33"/>
      <c r="S105" s="33"/>
      <c r="T105" s="33"/>
      <c r="U105" s="247"/>
      <c r="AA105" s="247">
        <f>'Rapport financier'!K179</f>
        <v>86</v>
      </c>
    </row>
    <row r="106" spans="4:27" ht="12.75" customHeight="1" hidden="1">
      <c r="D106" s="107">
        <v>14</v>
      </c>
      <c r="F106" s="14"/>
      <c r="G106" s="343">
        <v>2028</v>
      </c>
      <c r="H106" s="343"/>
      <c r="J106" s="33">
        <v>14</v>
      </c>
      <c r="M106" s="33" t="str">
        <f>'Rapport financier'!B180</f>
        <v>St-Louis</v>
      </c>
      <c r="N106" s="33"/>
      <c r="O106" s="33"/>
      <c r="P106" s="33"/>
      <c r="Q106" s="33"/>
      <c r="R106" s="33"/>
      <c r="S106" s="33"/>
      <c r="T106" s="33"/>
      <c r="U106" s="247"/>
      <c r="AA106" s="247">
        <f>'Rapport financier'!K180</f>
        <v>49</v>
      </c>
    </row>
    <row r="107" spans="4:27" ht="12.75" customHeight="1" hidden="1">
      <c r="D107" s="107">
        <v>15</v>
      </c>
      <c r="F107" s="14"/>
      <c r="G107" s="343">
        <v>2029</v>
      </c>
      <c r="H107" s="343"/>
      <c r="J107" s="33">
        <v>15</v>
      </c>
      <c r="M107" s="33" t="str">
        <f>'Rapport financier'!B181</f>
        <v>St-Luc</v>
      </c>
      <c r="N107" s="33"/>
      <c r="O107" s="33"/>
      <c r="P107" s="33"/>
      <c r="Q107" s="33"/>
      <c r="R107" s="33"/>
      <c r="S107" s="33"/>
      <c r="T107" s="33"/>
      <c r="U107" s="247"/>
      <c r="AA107" s="247">
        <f>'Rapport financier'!K181</f>
        <v>92</v>
      </c>
    </row>
    <row r="108" spans="4:27" ht="12.75" customHeight="1" hidden="1">
      <c r="D108" s="107">
        <v>16</v>
      </c>
      <c r="F108" s="14"/>
      <c r="G108" s="343">
        <v>2030</v>
      </c>
      <c r="H108" s="343"/>
      <c r="J108" s="33">
        <v>16</v>
      </c>
      <c r="M108" s="33" t="str">
        <f>'Rapport financier'!B182</f>
        <v>Ste-Marguerite-d'Youville</v>
      </c>
      <c r="N108" s="33"/>
      <c r="O108" s="33"/>
      <c r="P108" s="33"/>
      <c r="Q108" s="33"/>
      <c r="R108" s="33"/>
      <c r="S108" s="33"/>
      <c r="T108" s="33"/>
      <c r="U108" s="247"/>
      <c r="AA108" s="247">
        <f>'Rapport financier'!K182</f>
        <v>99</v>
      </c>
    </row>
    <row r="109" spans="4:27" ht="12.75" customHeight="1" hidden="1">
      <c r="D109" s="107">
        <v>17</v>
      </c>
      <c r="F109" s="14"/>
      <c r="G109" s="343">
        <v>2031</v>
      </c>
      <c r="H109" s="343"/>
      <c r="J109" s="33">
        <v>17</v>
      </c>
      <c r="M109" s="33" t="str">
        <f>'Rapport financier'!B183</f>
        <v>Ste-Marguerite-Bourgeoys</v>
      </c>
      <c r="N109" s="33"/>
      <c r="O109" s="33"/>
      <c r="P109" s="33"/>
      <c r="Q109" s="33"/>
      <c r="R109" s="33"/>
      <c r="S109" s="33"/>
      <c r="T109" s="33"/>
      <c r="U109" s="247"/>
      <c r="AA109" s="247">
        <f>'Rapport financier'!K183</f>
        <v>91</v>
      </c>
    </row>
    <row r="110" spans="4:27" ht="12.75" customHeight="1" hidden="1">
      <c r="D110" s="107">
        <v>18</v>
      </c>
      <c r="F110" s="14"/>
      <c r="G110" s="343">
        <v>2032</v>
      </c>
      <c r="H110" s="343"/>
      <c r="J110" s="33">
        <v>18</v>
      </c>
      <c r="M110" s="33" t="str">
        <f>'Rapport financier'!B184</f>
        <v>St-Michel</v>
      </c>
      <c r="N110" s="33"/>
      <c r="O110" s="33"/>
      <c r="P110" s="33"/>
      <c r="Q110" s="33"/>
      <c r="R110" s="33"/>
      <c r="S110" s="33"/>
      <c r="T110" s="33"/>
      <c r="U110" s="247"/>
      <c r="AA110" s="247">
        <f>'Rapport financier'!K184</f>
        <v>98</v>
      </c>
    </row>
    <row r="111" spans="4:27" ht="12.75" customHeight="1" hidden="1">
      <c r="D111" s="107">
        <v>19</v>
      </c>
      <c r="F111" s="14"/>
      <c r="G111" s="343">
        <v>2033</v>
      </c>
      <c r="H111" s="343"/>
      <c r="J111" s="33">
        <v>19</v>
      </c>
      <c r="M111" s="33" t="str">
        <f>'Rapport financier'!B185</f>
        <v>St-Nicéphore</v>
      </c>
      <c r="N111" s="33"/>
      <c r="O111" s="33"/>
      <c r="P111" s="33"/>
      <c r="Q111" s="33"/>
      <c r="R111" s="33"/>
      <c r="S111" s="33"/>
      <c r="T111" s="33"/>
      <c r="U111" s="247"/>
      <c r="AA111" s="247">
        <f>'Rapport financier'!K185</f>
        <v>57</v>
      </c>
    </row>
    <row r="112" spans="4:27" ht="12.75" customHeight="1" hidden="1">
      <c r="D112" s="107">
        <v>20</v>
      </c>
      <c r="F112" s="14"/>
      <c r="G112" s="343">
        <v>2034</v>
      </c>
      <c r="H112" s="343"/>
      <c r="J112" s="33">
        <v>20</v>
      </c>
      <c r="M112" s="33" t="str">
        <f>'Rapport financier'!B186</f>
        <v>Notre-Dame-de-la-Paix</v>
      </c>
      <c r="N112" s="33"/>
      <c r="O112" s="33"/>
      <c r="P112" s="33"/>
      <c r="Q112" s="33"/>
      <c r="R112" s="33"/>
      <c r="S112" s="33"/>
      <c r="T112" s="33"/>
      <c r="U112" s="247"/>
      <c r="AA112" s="247">
        <f>'Rapport financier'!K186</f>
        <v>89</v>
      </c>
    </row>
    <row r="113" spans="4:27" ht="12.75" customHeight="1" hidden="1">
      <c r="D113" s="107">
        <v>21</v>
      </c>
      <c r="F113" s="14"/>
      <c r="G113" s="343">
        <v>2035</v>
      </c>
      <c r="H113" s="343"/>
      <c r="J113" s="33">
        <v>21</v>
      </c>
      <c r="M113" s="33" t="str">
        <f>'Rapport financier'!B187</f>
        <v>Notre-Dame-de-l'Espérance</v>
      </c>
      <c r="N113" s="33"/>
      <c r="O113" s="33"/>
      <c r="P113" s="33"/>
      <c r="Q113" s="33"/>
      <c r="R113" s="33"/>
      <c r="S113" s="33"/>
      <c r="T113" s="33"/>
      <c r="U113" s="247"/>
      <c r="AA113" s="247">
        <f>'Rapport financier'!K187</f>
        <v>100</v>
      </c>
    </row>
    <row r="114" spans="4:27" ht="12.75" customHeight="1" hidden="1">
      <c r="D114" s="107">
        <v>22</v>
      </c>
      <c r="F114" s="14"/>
      <c r="G114" s="343">
        <v>2036</v>
      </c>
      <c r="H114" s="343"/>
      <c r="J114" s="33">
        <v>22</v>
      </c>
      <c r="M114" s="33" t="str">
        <f>'Rapport financier'!B188</f>
        <v>Notre-Dame-de-Lourdes</v>
      </c>
      <c r="N114" s="33"/>
      <c r="O114" s="33"/>
      <c r="P114" s="33"/>
      <c r="Q114" s="33"/>
      <c r="R114" s="33"/>
      <c r="S114" s="33"/>
      <c r="T114" s="33"/>
      <c r="U114" s="247"/>
      <c r="AA114" s="247">
        <f>'Rapport financier'!K188</f>
        <v>95</v>
      </c>
    </row>
    <row r="115" spans="4:27" ht="12.75" customHeight="1" hidden="1">
      <c r="D115" s="107">
        <v>23</v>
      </c>
      <c r="F115" s="14"/>
      <c r="G115" s="343">
        <v>2037</v>
      </c>
      <c r="H115" s="343"/>
      <c r="J115" s="33">
        <v>23</v>
      </c>
      <c r="M115" s="33" t="str">
        <f>'Rapport financier'!B189</f>
        <v>Notre-Dame-des-Monts</v>
      </c>
      <c r="N115" s="33"/>
      <c r="O115" s="33"/>
      <c r="P115" s="33"/>
      <c r="Q115" s="33"/>
      <c r="R115" s="33"/>
      <c r="S115" s="33"/>
      <c r="T115" s="33"/>
      <c r="U115" s="247"/>
      <c r="AA115" s="247">
        <f>'Rapport financier'!K189</f>
        <v>103</v>
      </c>
    </row>
    <row r="116" spans="4:27" ht="12.75" customHeight="1" hidden="1">
      <c r="D116" s="107">
        <v>24</v>
      </c>
      <c r="F116" s="14"/>
      <c r="G116" s="343">
        <v>2038</v>
      </c>
      <c r="H116" s="343"/>
      <c r="J116" s="33">
        <v>24</v>
      </c>
      <c r="M116" s="33" t="str">
        <f>'Rapport financier'!B190</f>
        <v>St-Paul Apôtre (Chesterville)</v>
      </c>
      <c r="N116" s="33"/>
      <c r="O116" s="33"/>
      <c r="P116" s="33"/>
      <c r="Q116" s="33"/>
      <c r="R116" s="33"/>
      <c r="S116" s="33"/>
      <c r="T116" s="33"/>
      <c r="U116" s="247"/>
      <c r="AA116" s="247">
        <f>'Rapport financier'!K190</f>
        <v>63</v>
      </c>
    </row>
    <row r="117" spans="4:27" ht="12.75" customHeight="1" hidden="1">
      <c r="D117" s="107">
        <v>25</v>
      </c>
      <c r="F117" s="14"/>
      <c r="G117" s="343">
        <v>2039</v>
      </c>
      <c r="H117" s="343"/>
      <c r="J117" s="33">
        <v>25</v>
      </c>
      <c r="M117" s="33" t="str">
        <f>'Rapport financier'!B191</f>
        <v>Sacré-Cœur-de-Jésus</v>
      </c>
      <c r="N117" s="33"/>
      <c r="O117" s="33"/>
      <c r="P117" s="33"/>
      <c r="Q117" s="33"/>
      <c r="R117" s="33"/>
      <c r="S117" s="33"/>
      <c r="T117" s="33"/>
      <c r="U117" s="247"/>
      <c r="AA117" s="247">
        <f>'Rapport financier'!K191</f>
        <v>104</v>
      </c>
    </row>
    <row r="118" spans="4:27" ht="12.75" customHeight="1" hidden="1">
      <c r="D118" s="107">
        <v>26</v>
      </c>
      <c r="F118" s="14"/>
      <c r="G118" s="343">
        <v>2040</v>
      </c>
      <c r="H118" s="343"/>
      <c r="J118" s="33">
        <v>26</v>
      </c>
      <c r="M118" s="33" t="str">
        <f>'Rapport financier'!B192</f>
        <v>St-Jean-Paul II</v>
      </c>
      <c r="N118" s="33"/>
      <c r="O118" s="33"/>
      <c r="P118" s="33"/>
      <c r="Q118" s="33"/>
      <c r="R118" s="33"/>
      <c r="S118" s="33"/>
      <c r="T118" s="33"/>
      <c r="U118" s="247"/>
      <c r="AA118" s="247">
        <f>'Rapport financier'!K192</f>
        <v>105</v>
      </c>
    </row>
    <row r="119" spans="4:27" ht="12.75" customHeight="1" hidden="1">
      <c r="D119" s="107">
        <v>27</v>
      </c>
      <c r="F119" s="14"/>
      <c r="G119" s="343"/>
      <c r="H119" s="343"/>
      <c r="J119" s="33">
        <v>27</v>
      </c>
      <c r="M119" s="33" t="str">
        <f>'Rapport financier'!B193</f>
        <v>Ste-Victoire</v>
      </c>
      <c r="N119" s="33"/>
      <c r="O119" s="33"/>
      <c r="P119" s="33"/>
      <c r="Q119" s="33"/>
      <c r="R119" s="33"/>
      <c r="S119" s="33"/>
      <c r="T119" s="33"/>
      <c r="U119" s="247"/>
      <c r="AA119" s="247">
        <f>'Rapport financier'!K193</f>
        <v>93</v>
      </c>
    </row>
    <row r="120" spans="4:27" ht="12.75" customHeight="1" hidden="1">
      <c r="D120" s="107">
        <v>28</v>
      </c>
      <c r="F120" s="14"/>
      <c r="G120" s="343"/>
      <c r="H120" s="343"/>
      <c r="J120" s="33">
        <v>28</v>
      </c>
      <c r="M120" s="33" t="str">
        <f>'Rapport financier'!B194</f>
        <v>Mission St-François</v>
      </c>
      <c r="N120" s="33"/>
      <c r="O120" s="33"/>
      <c r="P120" s="33"/>
      <c r="Q120" s="33"/>
      <c r="R120" s="33"/>
      <c r="S120" s="33"/>
      <c r="T120" s="33"/>
      <c r="U120" s="247"/>
      <c r="AA120" s="247">
        <f>'Rapport financier'!K194</f>
        <v>400</v>
      </c>
    </row>
    <row r="121" spans="4:27" ht="12.75" customHeight="1" hidden="1">
      <c r="D121" s="107">
        <v>29</v>
      </c>
      <c r="F121" s="14"/>
      <c r="G121" s="343"/>
      <c r="H121" s="343"/>
      <c r="J121" s="33"/>
      <c r="M121" s="33"/>
      <c r="N121" s="33"/>
      <c r="O121" s="33"/>
      <c r="P121" s="33"/>
      <c r="Q121" s="33"/>
      <c r="R121" s="33"/>
      <c r="S121" s="33"/>
      <c r="T121" s="33"/>
      <c r="U121" s="247"/>
      <c r="AA121" s="247"/>
    </row>
    <row r="122" spans="4:27" ht="12.75" customHeight="1" hidden="1">
      <c r="D122" s="107">
        <v>30</v>
      </c>
      <c r="F122" s="14"/>
      <c r="J122" s="33"/>
      <c r="M122" s="33"/>
      <c r="N122" s="33"/>
      <c r="O122" s="33"/>
      <c r="P122" s="33"/>
      <c r="Q122" s="33"/>
      <c r="R122" s="33"/>
      <c r="S122" s="33"/>
      <c r="T122" s="33"/>
      <c r="U122" s="247"/>
      <c r="AA122" s="247"/>
    </row>
    <row r="123" spans="4:27" ht="12.75" customHeight="1" hidden="1">
      <c r="D123" s="107">
        <v>31</v>
      </c>
      <c r="F123" s="14"/>
      <c r="J123" s="33"/>
      <c r="M123" s="33"/>
      <c r="N123" s="33"/>
      <c r="O123" s="33"/>
      <c r="P123" s="33"/>
      <c r="Q123" s="33"/>
      <c r="R123" s="33"/>
      <c r="S123" s="33"/>
      <c r="T123" s="33"/>
      <c r="U123" s="247"/>
      <c r="AA123" s="247"/>
    </row>
    <row r="124" spans="10:27" ht="12.75" customHeight="1" hidden="1">
      <c r="J124" s="33"/>
      <c r="M124" s="33"/>
      <c r="N124" s="33"/>
      <c r="O124" s="33"/>
      <c r="P124" s="33"/>
      <c r="Q124" s="33"/>
      <c r="R124" s="33"/>
      <c r="S124" s="33"/>
      <c r="T124" s="33"/>
      <c r="U124" s="247"/>
      <c r="AA124" s="247"/>
    </row>
    <row r="125" spans="10:27" ht="12.75" customHeight="1">
      <c r="J125" s="33"/>
      <c r="M125" s="33"/>
      <c r="N125" s="33"/>
      <c r="O125" s="33"/>
      <c r="P125" s="33"/>
      <c r="Q125" s="33"/>
      <c r="R125" s="33"/>
      <c r="S125" s="33"/>
      <c r="T125" s="33"/>
      <c r="U125" s="247"/>
      <c r="AA125" s="247"/>
    </row>
    <row r="126" spans="10:27" ht="12.75" customHeight="1">
      <c r="J126" s="33"/>
      <c r="M126" s="33"/>
      <c r="N126" s="33"/>
      <c r="O126" s="33"/>
      <c r="P126" s="33"/>
      <c r="Q126" s="33"/>
      <c r="R126" s="33"/>
      <c r="S126" s="33"/>
      <c r="T126" s="33"/>
      <c r="U126" s="247"/>
      <c r="AA126" s="247"/>
    </row>
    <row r="127" spans="10:27" ht="12.75" customHeight="1">
      <c r="J127" s="33"/>
      <c r="M127" s="33"/>
      <c r="N127" s="33"/>
      <c r="O127" s="33"/>
      <c r="P127" s="33"/>
      <c r="Q127" s="33"/>
      <c r="R127" s="33"/>
      <c r="S127" s="33"/>
      <c r="T127" s="33"/>
      <c r="U127" s="247"/>
      <c r="AA127" s="247"/>
    </row>
    <row r="128" spans="10:27" ht="12.75" customHeight="1">
      <c r="J128" s="33"/>
      <c r="M128" s="33"/>
      <c r="N128" s="33"/>
      <c r="O128" s="33"/>
      <c r="P128" s="33"/>
      <c r="Q128" s="33"/>
      <c r="R128" s="33"/>
      <c r="S128" s="33"/>
      <c r="T128" s="33"/>
      <c r="U128" s="247"/>
      <c r="AA128" s="247"/>
    </row>
    <row r="129" spans="10:27" ht="12.75" customHeight="1">
      <c r="J129" s="33"/>
      <c r="M129" s="33"/>
      <c r="N129" s="33"/>
      <c r="O129" s="33"/>
      <c r="P129" s="33"/>
      <c r="Q129" s="33"/>
      <c r="R129" s="33"/>
      <c r="S129" s="33"/>
      <c r="T129" s="33"/>
      <c r="U129" s="247"/>
      <c r="AA129" s="247"/>
    </row>
    <row r="130" spans="10:27" ht="12.75" customHeight="1">
      <c r="J130" s="33"/>
      <c r="M130" s="33"/>
      <c r="N130" s="33"/>
      <c r="O130" s="33"/>
      <c r="P130" s="33"/>
      <c r="Q130" s="33"/>
      <c r="R130" s="33"/>
      <c r="S130" s="33"/>
      <c r="T130" s="33"/>
      <c r="U130" s="247"/>
      <c r="AA130" s="247"/>
    </row>
    <row r="131" spans="10:27" ht="12.75" customHeight="1">
      <c r="J131" s="33"/>
      <c r="M131" s="33"/>
      <c r="N131" s="33"/>
      <c r="O131" s="33"/>
      <c r="P131" s="33"/>
      <c r="Q131" s="33"/>
      <c r="R131" s="33"/>
      <c r="S131" s="33"/>
      <c r="T131" s="33"/>
      <c r="U131" s="247"/>
      <c r="AA131" s="247"/>
    </row>
    <row r="132" spans="10:27" ht="12.75" customHeight="1">
      <c r="J132" s="33"/>
      <c r="M132" s="33"/>
      <c r="N132" s="33"/>
      <c r="O132" s="33"/>
      <c r="P132" s="33"/>
      <c r="Q132" s="33"/>
      <c r="R132" s="33"/>
      <c r="S132" s="33"/>
      <c r="T132" s="33"/>
      <c r="U132" s="247"/>
      <c r="AA132" s="247"/>
    </row>
    <row r="133" spans="10:27" ht="12.75" customHeight="1">
      <c r="J133" s="33"/>
      <c r="M133" s="33"/>
      <c r="N133" s="33"/>
      <c r="O133" s="33"/>
      <c r="P133" s="33"/>
      <c r="Q133" s="33"/>
      <c r="R133" s="33"/>
      <c r="S133" s="33"/>
      <c r="T133" s="33"/>
      <c r="U133" s="247"/>
      <c r="AA133" s="247"/>
    </row>
    <row r="134" spans="10:27" ht="12.75" customHeight="1">
      <c r="J134" s="33"/>
      <c r="M134" s="33"/>
      <c r="N134" s="33"/>
      <c r="O134" s="33"/>
      <c r="P134" s="33"/>
      <c r="Q134" s="33"/>
      <c r="R134" s="33"/>
      <c r="S134" s="33"/>
      <c r="T134" s="33"/>
      <c r="U134" s="247"/>
      <c r="AA134" s="247"/>
    </row>
    <row r="135" spans="10:27" ht="12.75" customHeight="1">
      <c r="J135" s="33"/>
      <c r="M135" s="33"/>
      <c r="U135" s="12"/>
      <c r="AA135" s="247"/>
    </row>
    <row r="136" spans="10:27" ht="12.75" customHeight="1">
      <c r="J136" s="33"/>
      <c r="M136" s="33"/>
      <c r="N136" s="33"/>
      <c r="O136" s="33"/>
      <c r="P136" s="33"/>
      <c r="Q136" s="33"/>
      <c r="R136" s="33"/>
      <c r="S136" s="33"/>
      <c r="T136" s="33"/>
      <c r="U136" s="247"/>
      <c r="AA136" s="247"/>
    </row>
    <row r="137" spans="10:27" ht="12.75" customHeight="1">
      <c r="J137" s="33"/>
      <c r="M137" s="33"/>
      <c r="N137" s="33"/>
      <c r="O137" s="33"/>
      <c r="P137" s="33"/>
      <c r="Q137" s="33"/>
      <c r="R137" s="33"/>
      <c r="S137" s="33"/>
      <c r="T137" s="33"/>
      <c r="U137" s="247"/>
      <c r="AA137" s="247"/>
    </row>
    <row r="138" spans="10:27" ht="12.75" customHeight="1">
      <c r="J138" s="33"/>
      <c r="M138" s="33"/>
      <c r="N138" s="33"/>
      <c r="O138" s="33"/>
      <c r="P138" s="33"/>
      <c r="Q138" s="33"/>
      <c r="R138" s="33"/>
      <c r="S138" s="33"/>
      <c r="T138" s="33"/>
      <c r="U138" s="247"/>
      <c r="AA138" s="247"/>
    </row>
    <row r="139" spans="10:27" ht="12.75" customHeight="1">
      <c r="J139" s="33"/>
      <c r="M139" s="33"/>
      <c r="N139" s="33"/>
      <c r="O139" s="33"/>
      <c r="P139" s="33"/>
      <c r="Q139" s="33"/>
      <c r="R139" s="33"/>
      <c r="S139" s="33"/>
      <c r="T139" s="33"/>
      <c r="U139" s="247"/>
      <c r="AA139" s="247"/>
    </row>
    <row r="140" spans="10:27" ht="12.75" customHeight="1">
      <c r="J140" s="33"/>
      <c r="M140" s="33"/>
      <c r="U140" s="12"/>
      <c r="AA140" s="247"/>
    </row>
    <row r="141" spans="10:27" ht="12.75" customHeight="1">
      <c r="J141" s="33"/>
      <c r="M141" s="33"/>
      <c r="N141" s="33"/>
      <c r="O141" s="33"/>
      <c r="P141" s="33"/>
      <c r="Q141" s="33"/>
      <c r="R141" s="33"/>
      <c r="S141" s="33"/>
      <c r="T141" s="33"/>
      <c r="U141" s="247"/>
      <c r="AA141" s="247"/>
    </row>
    <row r="142" spans="10:27" ht="12.75" customHeight="1">
      <c r="J142" s="33"/>
      <c r="M142" s="33"/>
      <c r="N142" s="33"/>
      <c r="O142" s="33"/>
      <c r="P142" s="33"/>
      <c r="Q142" s="33"/>
      <c r="R142" s="33"/>
      <c r="S142" s="33"/>
      <c r="T142" s="33"/>
      <c r="U142" s="247"/>
      <c r="AA142" s="247"/>
    </row>
    <row r="143" spans="10:27" ht="12.75" customHeight="1">
      <c r="J143" s="33"/>
      <c r="M143" s="33"/>
      <c r="N143" s="33"/>
      <c r="O143" s="33"/>
      <c r="P143" s="33"/>
      <c r="Q143" s="33"/>
      <c r="R143" s="33"/>
      <c r="S143" s="33"/>
      <c r="T143" s="33"/>
      <c r="U143" s="247"/>
      <c r="AA143" s="247"/>
    </row>
    <row r="144" spans="10:27" ht="12.75" customHeight="1">
      <c r="J144" s="33"/>
      <c r="M144" s="33"/>
      <c r="N144" s="33"/>
      <c r="O144" s="33"/>
      <c r="P144" s="33"/>
      <c r="Q144" s="33"/>
      <c r="R144" s="33"/>
      <c r="S144" s="33"/>
      <c r="T144" s="33"/>
      <c r="U144" s="247"/>
      <c r="AA144" s="247"/>
    </row>
    <row r="145" spans="10:27" ht="12.75" customHeight="1">
      <c r="J145" s="33"/>
      <c r="M145" s="33"/>
      <c r="N145" s="33"/>
      <c r="O145" s="34"/>
      <c r="P145" s="33"/>
      <c r="Q145" s="33"/>
      <c r="R145" s="33"/>
      <c r="S145" s="33"/>
      <c r="T145" s="33"/>
      <c r="U145" s="247"/>
      <c r="AA145" s="247"/>
    </row>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sheetData>
  <sheetProtection password="C896" sheet="1" objects="1" scenarios="1"/>
  <mergeCells count="164">
    <mergeCell ref="G100:H100"/>
    <mergeCell ref="G103:H103"/>
    <mergeCell ref="G94:H94"/>
    <mergeCell ref="G95:H95"/>
    <mergeCell ref="G96:H96"/>
    <mergeCell ref="G97:H97"/>
    <mergeCell ref="G98:H98"/>
    <mergeCell ref="G99:H99"/>
    <mergeCell ref="G101:H101"/>
    <mergeCell ref="G102:H102"/>
    <mergeCell ref="G121:H121"/>
    <mergeCell ref="X3:AC3"/>
    <mergeCell ref="E3:T3"/>
    <mergeCell ref="G117:H117"/>
    <mergeCell ref="G118:H118"/>
    <mergeCell ref="G119:H119"/>
    <mergeCell ref="G107:H107"/>
    <mergeCell ref="G108:H108"/>
    <mergeCell ref="G104:H104"/>
    <mergeCell ref="G93:H93"/>
    <mergeCell ref="G109:H109"/>
    <mergeCell ref="G110:H110"/>
    <mergeCell ref="G120:H120"/>
    <mergeCell ref="G111:H111"/>
    <mergeCell ref="G112:H112"/>
    <mergeCell ref="G113:H113"/>
    <mergeCell ref="G114:H114"/>
    <mergeCell ref="G115:H115"/>
    <mergeCell ref="G116:H116"/>
    <mergeCell ref="G105:H105"/>
    <mergeCell ref="G106:H106"/>
    <mergeCell ref="A1:AC1"/>
    <mergeCell ref="O22:R22"/>
    <mergeCell ref="Y24:AB24"/>
    <mergeCell ref="T18:W18"/>
    <mergeCell ref="O19:R19"/>
    <mergeCell ref="T19:W19"/>
    <mergeCell ref="O20:R20"/>
    <mergeCell ref="T20:W20"/>
    <mergeCell ref="O21:R21"/>
    <mergeCell ref="T21:W21"/>
    <mergeCell ref="O18:R18"/>
    <mergeCell ref="T22:W22"/>
    <mergeCell ref="B20:C20"/>
    <mergeCell ref="B21:C21"/>
    <mergeCell ref="D18:M18"/>
    <mergeCell ref="D19:M19"/>
    <mergeCell ref="D20:M20"/>
    <mergeCell ref="D21:M21"/>
    <mergeCell ref="O16:R16"/>
    <mergeCell ref="D16:M16"/>
    <mergeCell ref="B18:C18"/>
    <mergeCell ref="B19:C19"/>
    <mergeCell ref="J28:M28"/>
    <mergeCell ref="B7:AB7"/>
    <mergeCell ref="L10:M10"/>
    <mergeCell ref="N10:O10"/>
    <mergeCell ref="P10:R10"/>
    <mergeCell ref="Y10:AB10"/>
    <mergeCell ref="T16:W16"/>
    <mergeCell ref="J29:M29"/>
    <mergeCell ref="O29:R29"/>
    <mergeCell ref="T29:W29"/>
    <mergeCell ref="E30:H30"/>
    <mergeCell ref="J30:M30"/>
    <mergeCell ref="O30:R30"/>
    <mergeCell ref="T30:W30"/>
    <mergeCell ref="O28:R28"/>
    <mergeCell ref="T28:W28"/>
    <mergeCell ref="E33:H33"/>
    <mergeCell ref="J33:M33"/>
    <mergeCell ref="O33:R33"/>
    <mergeCell ref="T33:W33"/>
    <mergeCell ref="O32:R32"/>
    <mergeCell ref="T32:W32"/>
    <mergeCell ref="E32:H32"/>
    <mergeCell ref="J32:M32"/>
    <mergeCell ref="E28:H28"/>
    <mergeCell ref="E29:H29"/>
    <mergeCell ref="E34:H34"/>
    <mergeCell ref="J34:M34"/>
    <mergeCell ref="O34:R34"/>
    <mergeCell ref="T34:W34"/>
    <mergeCell ref="E31:H31"/>
    <mergeCell ref="J31:M31"/>
    <mergeCell ref="O31:R31"/>
    <mergeCell ref="T31:W31"/>
    <mergeCell ref="Y35:AB35"/>
    <mergeCell ref="Q37:R37"/>
    <mergeCell ref="S37:T37"/>
    <mergeCell ref="U37:W37"/>
    <mergeCell ref="J35:M35"/>
    <mergeCell ref="T35:W35"/>
    <mergeCell ref="Y37:AB37"/>
    <mergeCell ref="B49:AB49"/>
    <mergeCell ref="L52:M52"/>
    <mergeCell ref="N52:O52"/>
    <mergeCell ref="P52:R52"/>
    <mergeCell ref="Y52:AB52"/>
    <mergeCell ref="A43:AC43"/>
    <mergeCell ref="E45:T45"/>
    <mergeCell ref="X45:AC45"/>
    <mergeCell ref="C37:D37"/>
    <mergeCell ref="A42:AC42"/>
    <mergeCell ref="D58:M58"/>
    <mergeCell ref="O58:R58"/>
    <mergeCell ref="T58:W58"/>
    <mergeCell ref="B60:C60"/>
    <mergeCell ref="D60:M60"/>
    <mergeCell ref="O60:R60"/>
    <mergeCell ref="T60:W60"/>
    <mergeCell ref="Y40:AB40"/>
    <mergeCell ref="B61:C61"/>
    <mergeCell ref="D61:M61"/>
    <mergeCell ref="O61:R61"/>
    <mergeCell ref="T61:W61"/>
    <mergeCell ref="B62:C62"/>
    <mergeCell ref="D62:M62"/>
    <mergeCell ref="O62:R62"/>
    <mergeCell ref="T62:W62"/>
    <mergeCell ref="Y66:AB66"/>
    <mergeCell ref="E70:H70"/>
    <mergeCell ref="J70:M70"/>
    <mergeCell ref="O70:R70"/>
    <mergeCell ref="T70:W70"/>
    <mergeCell ref="B63:C63"/>
    <mergeCell ref="D63:M63"/>
    <mergeCell ref="O63:R63"/>
    <mergeCell ref="T63:W63"/>
    <mergeCell ref="T64:W64"/>
    <mergeCell ref="E71:H71"/>
    <mergeCell ref="J71:M71"/>
    <mergeCell ref="O71:R71"/>
    <mergeCell ref="T71:W71"/>
    <mergeCell ref="E72:H72"/>
    <mergeCell ref="J72:M72"/>
    <mergeCell ref="O72:R72"/>
    <mergeCell ref="T72:W72"/>
    <mergeCell ref="A84:AC84"/>
    <mergeCell ref="J77:M77"/>
    <mergeCell ref="T77:W77"/>
    <mergeCell ref="Y77:AB77"/>
    <mergeCell ref="C79:D79"/>
    <mergeCell ref="Q79:R79"/>
    <mergeCell ref="S79:T79"/>
    <mergeCell ref="Y79:AB79"/>
    <mergeCell ref="Y82:AB82"/>
    <mergeCell ref="J75:M75"/>
    <mergeCell ref="O75:R75"/>
    <mergeCell ref="T75:W75"/>
    <mergeCell ref="E76:H76"/>
    <mergeCell ref="J76:M76"/>
    <mergeCell ref="O76:R76"/>
    <mergeCell ref="T76:W76"/>
    <mergeCell ref="E73:H73"/>
    <mergeCell ref="J73:M73"/>
    <mergeCell ref="O73:R73"/>
    <mergeCell ref="T73:W73"/>
    <mergeCell ref="E74:H74"/>
    <mergeCell ref="U79:W79"/>
    <mergeCell ref="J74:M74"/>
    <mergeCell ref="O74:R74"/>
    <mergeCell ref="T74:W74"/>
    <mergeCell ref="E75:H75"/>
  </mergeCells>
  <dataValidations count="6">
    <dataValidation type="list" allowBlank="1" showInputMessage="1" showErrorMessage="1" sqref="U79:W79">
      <formula1>$G$96:$G$118</formula1>
    </dataValidation>
    <dataValidation type="list" allowBlank="1" showInputMessage="1" showErrorMessage="1" sqref="S79:T79 S37:T37 N52:O52 N10:O10">
      <formula1>$F$93:$F$104</formula1>
    </dataValidation>
    <dataValidation type="list" allowBlank="1" showInputMessage="1" showErrorMessage="1" sqref="Q79:R79 Q37:R37 L52:M52 L10:M10">
      <formula1>$D$93:$D$123</formula1>
    </dataValidation>
    <dataValidation type="list" allowBlank="1" showInputMessage="1" showErrorMessage="1" sqref="E45:T45">
      <formula1>$M$93:$M$124</formula1>
    </dataValidation>
    <dataValidation type="list" allowBlank="1" showInputMessage="1" showErrorMessage="1" sqref="E3:T3">
      <formula1>$M$93:$M$120</formula1>
    </dataValidation>
    <dataValidation type="list" allowBlank="1" showInputMessage="1" showErrorMessage="1" sqref="P10:R10 U37:W37 P52:R52">
      <formula1>$G$96:$G$118</formula1>
    </dataValidation>
  </dataValidations>
  <printOptions horizontalCentered="1"/>
  <pageMargins left="0.65" right="0.65" top="0.65" bottom="0.65" header="0.65" footer="0.65"/>
  <pageSetup fitToHeight="2" horizontalDpi="600" verticalDpi="600" orientation="portrait" scale="97" r:id="rId4"/>
  <rowBreaks count="1" manualBreakCount="1">
    <brk id="42" max="28" man="1"/>
  </rowBreaks>
  <drawing r:id="rId3"/>
  <legacyDrawing r:id="rId2"/>
</worksheet>
</file>

<file path=xl/worksheets/sheet4.xml><?xml version="1.0" encoding="utf-8"?>
<worksheet xmlns="http://schemas.openxmlformats.org/spreadsheetml/2006/main" xmlns:r="http://schemas.openxmlformats.org/officeDocument/2006/relationships">
  <dimension ref="A1:AC144"/>
  <sheetViews>
    <sheetView showGridLines="0" zoomScaleSheetLayoutView="100" zoomScalePageLayoutView="0" workbookViewId="0" topLeftCell="A1">
      <selection activeCell="E3" sqref="E3:T3"/>
    </sheetView>
  </sheetViews>
  <sheetFormatPr defaultColWidth="11.421875" defaultRowHeight="12.75"/>
  <cols>
    <col min="1" max="14" width="3.28125" style="0" customWidth="1"/>
    <col min="15" max="15" width="5.28125" style="0" customWidth="1"/>
    <col min="16" max="117" width="3.28125" style="0" customWidth="1"/>
  </cols>
  <sheetData>
    <row r="1" spans="1:29" ht="20.25" customHeight="1" thickBot="1">
      <c r="A1" s="303" t="s">
        <v>181</v>
      </c>
      <c r="B1" s="304"/>
      <c r="C1" s="304"/>
      <c r="D1" s="304"/>
      <c r="E1" s="304"/>
      <c r="F1" s="304"/>
      <c r="G1" s="304"/>
      <c r="H1" s="304"/>
      <c r="I1" s="304"/>
      <c r="J1" s="304"/>
      <c r="K1" s="304"/>
      <c r="L1" s="304"/>
      <c r="M1" s="304"/>
      <c r="N1" s="304"/>
      <c r="O1" s="304"/>
      <c r="P1" s="304"/>
      <c r="Q1" s="432"/>
      <c r="R1" s="432"/>
      <c r="S1" s="432"/>
      <c r="T1" s="432"/>
      <c r="U1" s="432"/>
      <c r="V1" s="432"/>
      <c r="W1" s="432"/>
      <c r="X1" s="432"/>
      <c r="Y1" s="432"/>
      <c r="Z1" s="432"/>
      <c r="AA1" s="432"/>
      <c r="AB1" s="432"/>
      <c r="AC1" s="433"/>
    </row>
    <row r="2" spans="1:29" ht="30" customHeight="1" thickBot="1">
      <c r="A2" s="173"/>
      <c r="B2" s="173"/>
      <c r="C2" s="173"/>
      <c r="D2" s="173"/>
      <c r="E2" s="173"/>
      <c r="F2" s="173"/>
      <c r="G2" s="173"/>
      <c r="H2" s="173"/>
      <c r="I2" s="173"/>
      <c r="J2" s="173"/>
      <c r="K2" s="173"/>
      <c r="L2" s="173"/>
      <c r="M2" s="173"/>
      <c r="N2" s="173"/>
      <c r="O2" s="173"/>
      <c r="P2" s="173"/>
      <c r="Q2" s="174"/>
      <c r="R2" s="174"/>
      <c r="S2" s="174"/>
      <c r="T2" s="174"/>
      <c r="U2" s="174"/>
      <c r="V2" s="174"/>
      <c r="W2" s="174"/>
      <c r="X2" s="174"/>
      <c r="Y2" s="174"/>
      <c r="Z2" s="174"/>
      <c r="AA2" s="174"/>
      <c r="AB2" s="174"/>
      <c r="AC2" s="25"/>
    </row>
    <row r="3" spans="4:29" ht="13.5" thickBot="1">
      <c r="D3" s="21" t="s">
        <v>46</v>
      </c>
      <c r="E3" s="439"/>
      <c r="F3" s="440"/>
      <c r="G3" s="440"/>
      <c r="H3" s="440"/>
      <c r="I3" s="440"/>
      <c r="J3" s="440"/>
      <c r="K3" s="440"/>
      <c r="L3" s="440"/>
      <c r="M3" s="440"/>
      <c r="N3" s="440"/>
      <c r="O3" s="440"/>
      <c r="P3" s="440"/>
      <c r="Q3" s="440"/>
      <c r="R3" s="440"/>
      <c r="S3" s="440"/>
      <c r="T3" s="441"/>
      <c r="U3" s="37"/>
      <c r="V3" s="37"/>
      <c r="W3" s="21" t="s">
        <v>47</v>
      </c>
      <c r="X3" s="371" t="e">
        <f>VLOOKUP(E3,M93:Z1119,14,FALSE)</f>
        <v>#N/A</v>
      </c>
      <c r="Y3" s="372"/>
      <c r="Z3" s="372"/>
      <c r="AA3" s="372"/>
      <c r="AB3" s="372"/>
      <c r="AC3" s="373"/>
    </row>
    <row r="4" spans="1:29" ht="15.75" customHeight="1" thickBot="1">
      <c r="A4" s="173"/>
      <c r="B4" s="173"/>
      <c r="C4" s="173"/>
      <c r="D4" s="173"/>
      <c r="E4" s="173"/>
      <c r="F4" s="173"/>
      <c r="G4" s="173"/>
      <c r="H4" s="173"/>
      <c r="I4" s="173"/>
      <c r="J4" s="173"/>
      <c r="K4" s="177"/>
      <c r="L4" s="177"/>
      <c r="M4" s="177"/>
      <c r="N4" s="177"/>
      <c r="O4" s="177"/>
      <c r="P4" s="177"/>
      <c r="Q4" s="178"/>
      <c r="R4" s="174"/>
      <c r="S4" s="174"/>
      <c r="T4" s="174"/>
      <c r="U4" s="174"/>
      <c r="V4" s="174"/>
      <c r="W4" s="174"/>
      <c r="X4" s="174"/>
      <c r="Y4" s="174"/>
      <c r="Z4" s="174"/>
      <c r="AA4" s="174"/>
      <c r="AB4" s="174"/>
      <c r="AC4" s="25"/>
    </row>
    <row r="5" spans="1:29" s="133" customFormat="1" ht="15" customHeight="1" thickBot="1">
      <c r="A5" s="131"/>
      <c r="B5" s="131"/>
      <c r="C5" s="129"/>
      <c r="J5" s="130" t="s">
        <v>118</v>
      </c>
      <c r="K5" s="175"/>
      <c r="L5" s="175"/>
      <c r="M5" s="129" t="s">
        <v>114</v>
      </c>
      <c r="N5" s="175"/>
      <c r="O5" s="175"/>
      <c r="P5" s="429"/>
      <c r="Q5" s="429"/>
      <c r="R5" s="91"/>
      <c r="S5" s="37"/>
      <c r="T5" s="37"/>
      <c r="U5" s="132"/>
      <c r="V5" s="320" t="s">
        <v>183</v>
      </c>
      <c r="W5" s="437"/>
      <c r="X5" s="437"/>
      <c r="Y5" s="438"/>
      <c r="Z5" s="434"/>
      <c r="AA5" s="435"/>
      <c r="AB5" s="435"/>
      <c r="AC5" s="436"/>
    </row>
    <row r="6" spans="1:22" ht="32.25" customHeight="1" thickBot="1">
      <c r="A6" s="24"/>
      <c r="J6" s="12"/>
      <c r="K6" s="12"/>
      <c r="L6" s="12"/>
      <c r="M6" s="14"/>
      <c r="N6" s="14"/>
      <c r="P6" s="14"/>
      <c r="Q6" s="37"/>
      <c r="R6" s="91"/>
      <c r="S6" s="37"/>
      <c r="T6" s="37"/>
      <c r="U6" s="37"/>
      <c r="V6" s="37"/>
    </row>
    <row r="7" spans="1:29" s="181" customFormat="1" ht="39" customHeight="1" thickBot="1">
      <c r="A7" s="442" t="s">
        <v>184</v>
      </c>
      <c r="B7" s="443"/>
      <c r="C7" s="443"/>
      <c r="D7" s="443"/>
      <c r="E7" s="443"/>
      <c r="F7" s="443"/>
      <c r="G7" s="443"/>
      <c r="H7" s="443"/>
      <c r="I7" s="443"/>
      <c r="J7" s="443"/>
      <c r="K7" s="443"/>
      <c r="L7" s="443"/>
      <c r="M7" s="443"/>
      <c r="N7" s="443"/>
      <c r="O7" s="443"/>
      <c r="P7" s="451" t="s">
        <v>190</v>
      </c>
      <c r="Q7" s="452"/>
      <c r="R7" s="452"/>
      <c r="S7" s="452"/>
      <c r="T7" s="183"/>
      <c r="U7" s="453" t="s">
        <v>191</v>
      </c>
      <c r="V7" s="453"/>
      <c r="W7" s="453"/>
      <c r="X7" s="453"/>
      <c r="Y7" s="182"/>
      <c r="Z7" s="443" t="s">
        <v>192</v>
      </c>
      <c r="AA7" s="443"/>
      <c r="AB7" s="443"/>
      <c r="AC7" s="444"/>
    </row>
    <row r="8" spans="1:29" ht="12.75">
      <c r="A8" s="186"/>
      <c r="B8" s="1"/>
      <c r="C8" s="1"/>
      <c r="D8" s="187"/>
      <c r="E8" s="187"/>
      <c r="F8" s="1"/>
      <c r="G8" s="1"/>
      <c r="H8" s="1"/>
      <c r="I8" s="113"/>
      <c r="J8" s="23"/>
      <c r="K8" s="23"/>
      <c r="L8" s="23"/>
      <c r="M8" s="17"/>
      <c r="N8" s="17"/>
      <c r="O8" s="1"/>
      <c r="P8" s="1"/>
      <c r="Q8" s="37"/>
      <c r="R8" s="91"/>
      <c r="S8" s="37"/>
      <c r="T8" s="37"/>
      <c r="U8" s="37"/>
      <c r="V8" s="37"/>
      <c r="W8" s="1"/>
      <c r="X8" s="1"/>
      <c r="Y8" s="1"/>
      <c r="Z8" s="1"/>
      <c r="AA8" s="1"/>
      <c r="AB8" s="1"/>
      <c r="AC8" s="115"/>
    </row>
    <row r="9" spans="1:29" ht="15" customHeight="1">
      <c r="A9" s="188" t="s">
        <v>158</v>
      </c>
      <c r="B9" s="58" t="s">
        <v>185</v>
      </c>
      <c r="C9" s="39"/>
      <c r="D9" s="167"/>
      <c r="E9" s="167"/>
      <c r="F9" s="39"/>
      <c r="G9" s="39"/>
      <c r="H9" s="39"/>
      <c r="I9" s="179"/>
      <c r="J9" s="41"/>
      <c r="K9" s="41"/>
      <c r="L9" s="41"/>
      <c r="M9" s="180"/>
      <c r="N9" s="180"/>
      <c r="O9" s="39"/>
      <c r="P9" s="394"/>
      <c r="Q9" s="395"/>
      <c r="R9" s="395"/>
      <c r="S9" s="395"/>
      <c r="T9" s="1"/>
      <c r="U9" s="394"/>
      <c r="V9" s="395"/>
      <c r="W9" s="395"/>
      <c r="X9" s="395"/>
      <c r="Y9" s="1"/>
      <c r="Z9" s="430">
        <f>P9+U9</f>
        <v>0</v>
      </c>
      <c r="AA9" s="430"/>
      <c r="AB9" s="430"/>
      <c r="AC9" s="431"/>
    </row>
    <row r="10" spans="1:29" ht="15" customHeight="1">
      <c r="A10" s="188"/>
      <c r="B10" s="71"/>
      <c r="C10" s="1"/>
      <c r="D10" s="187"/>
      <c r="E10" s="187"/>
      <c r="F10" s="1"/>
      <c r="G10" s="1"/>
      <c r="H10" s="1"/>
      <c r="I10" s="195"/>
      <c r="J10" s="23"/>
      <c r="K10" s="23"/>
      <c r="L10" s="23"/>
      <c r="M10" s="10"/>
      <c r="N10" s="10"/>
      <c r="O10" s="235"/>
      <c r="P10" s="170"/>
      <c r="Q10" s="170"/>
      <c r="R10" s="170"/>
      <c r="S10" s="170"/>
      <c r="T10" s="233"/>
      <c r="U10" s="170"/>
      <c r="V10" s="170"/>
      <c r="W10" s="170"/>
      <c r="X10" s="170"/>
      <c r="Y10" s="1"/>
      <c r="Z10" s="170"/>
      <c r="AA10" s="170"/>
      <c r="AB10" s="170"/>
      <c r="AC10" s="234"/>
    </row>
    <row r="11" spans="1:29" ht="15" customHeight="1">
      <c r="A11" s="188" t="s">
        <v>186</v>
      </c>
      <c r="B11" s="58" t="s">
        <v>187</v>
      </c>
      <c r="C11" s="39"/>
      <c r="D11" s="167"/>
      <c r="E11" s="167"/>
      <c r="F11" s="39"/>
      <c r="G11" s="39"/>
      <c r="H11" s="39"/>
      <c r="I11" s="179"/>
      <c r="J11" s="41"/>
      <c r="K11" s="41"/>
      <c r="L11" s="41"/>
      <c r="M11" s="180"/>
      <c r="N11" s="180"/>
      <c r="O11" s="39"/>
      <c r="P11" s="394"/>
      <c r="Q11" s="395"/>
      <c r="R11" s="395"/>
      <c r="S11" s="395"/>
      <c r="T11" s="1"/>
      <c r="U11" s="394"/>
      <c r="V11" s="395"/>
      <c r="W11" s="395"/>
      <c r="X11" s="395"/>
      <c r="Y11" s="1"/>
      <c r="Z11" s="430">
        <f>P11+U11</f>
        <v>0</v>
      </c>
      <c r="AA11" s="430"/>
      <c r="AB11" s="430"/>
      <c r="AC11" s="431"/>
    </row>
    <row r="12" spans="1:29" s="36" customFormat="1" ht="15" customHeight="1">
      <c r="A12" s="232"/>
      <c r="B12" s="106"/>
      <c r="C12" s="37"/>
      <c r="D12" s="237"/>
      <c r="E12" s="237"/>
      <c r="F12" s="37"/>
      <c r="G12" s="37"/>
      <c r="H12" s="37"/>
      <c r="I12" s="238"/>
      <c r="J12" s="239"/>
      <c r="K12" s="239"/>
      <c r="L12" s="239"/>
      <c r="M12" s="10"/>
      <c r="N12" s="10"/>
      <c r="O12" s="235"/>
      <c r="P12" s="170"/>
      <c r="Q12" s="170"/>
      <c r="R12" s="170"/>
      <c r="S12" s="170"/>
      <c r="T12" s="233"/>
      <c r="U12" s="170"/>
      <c r="V12" s="170"/>
      <c r="W12" s="170"/>
      <c r="X12" s="170"/>
      <c r="Y12" s="37"/>
      <c r="Z12" s="170"/>
      <c r="AA12" s="170"/>
      <c r="AB12" s="170"/>
      <c r="AC12" s="234"/>
    </row>
    <row r="13" spans="1:29" ht="15" customHeight="1">
      <c r="A13" s="188" t="s">
        <v>188</v>
      </c>
      <c r="B13" s="58" t="s">
        <v>212</v>
      </c>
      <c r="C13" s="39"/>
      <c r="D13" s="167"/>
      <c r="E13" s="167"/>
      <c r="F13" s="39"/>
      <c r="G13" s="39"/>
      <c r="H13" s="39"/>
      <c r="I13" s="179"/>
      <c r="J13" s="41"/>
      <c r="K13" s="41"/>
      <c r="L13" s="41"/>
      <c r="M13" s="180"/>
      <c r="N13" s="180"/>
      <c r="O13" s="39"/>
      <c r="P13" s="394"/>
      <c r="Q13" s="395"/>
      <c r="R13" s="395"/>
      <c r="S13" s="395"/>
      <c r="T13" s="1"/>
      <c r="U13" s="394"/>
      <c r="V13" s="395"/>
      <c r="W13" s="395"/>
      <c r="X13" s="395"/>
      <c r="Y13" s="1"/>
      <c r="Z13" s="430">
        <f>P13+U13</f>
        <v>0</v>
      </c>
      <c r="AA13" s="430"/>
      <c r="AB13" s="430"/>
      <c r="AC13" s="431"/>
    </row>
    <row r="14" spans="1:29" s="36" customFormat="1" ht="15" customHeight="1">
      <c r="A14" s="232"/>
      <c r="B14" s="106"/>
      <c r="C14" s="37"/>
      <c r="D14" s="237"/>
      <c r="E14" s="237"/>
      <c r="F14" s="37"/>
      <c r="G14" s="37"/>
      <c r="H14" s="37"/>
      <c r="I14" s="238"/>
      <c r="J14" s="239"/>
      <c r="K14" s="239"/>
      <c r="L14" s="239"/>
      <c r="M14" s="10"/>
      <c r="N14" s="10"/>
      <c r="O14" s="235"/>
      <c r="P14" s="170"/>
      <c r="Q14" s="170"/>
      <c r="R14" s="170"/>
      <c r="S14" s="170"/>
      <c r="T14" s="233"/>
      <c r="U14" s="170"/>
      <c r="V14" s="170"/>
      <c r="W14" s="170"/>
      <c r="X14" s="170"/>
      <c r="Y14" s="37"/>
      <c r="Z14" s="170"/>
      <c r="AA14" s="170"/>
      <c r="AB14" s="170"/>
      <c r="AC14" s="234"/>
    </row>
    <row r="15" spans="1:29" ht="15" customHeight="1">
      <c r="A15" s="188" t="s">
        <v>189</v>
      </c>
      <c r="B15" s="58" t="s">
        <v>213</v>
      </c>
      <c r="C15" s="39"/>
      <c r="D15" s="167"/>
      <c r="E15" s="167"/>
      <c r="F15" s="39"/>
      <c r="G15" s="39"/>
      <c r="H15" s="39"/>
      <c r="I15" s="179"/>
      <c r="J15" s="41"/>
      <c r="K15" s="41"/>
      <c r="L15" s="41"/>
      <c r="M15" s="180"/>
      <c r="N15" s="180"/>
      <c r="O15" s="39"/>
      <c r="P15" s="394"/>
      <c r="Q15" s="395"/>
      <c r="R15" s="395"/>
      <c r="S15" s="395"/>
      <c r="T15" s="1"/>
      <c r="U15" s="394"/>
      <c r="V15" s="395"/>
      <c r="W15" s="395"/>
      <c r="X15" s="395"/>
      <c r="Y15" s="1"/>
      <c r="Z15" s="430">
        <f>P15+U15</f>
        <v>0</v>
      </c>
      <c r="AA15" s="430"/>
      <c r="AB15" s="430"/>
      <c r="AC15" s="431"/>
    </row>
    <row r="16" spans="1:29" ht="15" customHeight="1" thickBot="1">
      <c r="A16" s="188"/>
      <c r="B16" s="71"/>
      <c r="C16" s="1"/>
      <c r="D16" s="187"/>
      <c r="E16" s="187"/>
      <c r="F16" s="1"/>
      <c r="G16" s="1"/>
      <c r="H16" s="1"/>
      <c r="I16" s="195"/>
      <c r="J16" s="23"/>
      <c r="K16" s="23"/>
      <c r="L16" s="23"/>
      <c r="M16" s="10"/>
      <c r="N16" s="10"/>
      <c r="O16" s="235"/>
      <c r="P16" s="170"/>
      <c r="Q16" s="170"/>
      <c r="R16" s="170"/>
      <c r="S16" s="170"/>
      <c r="T16" s="233"/>
      <c r="U16" s="170"/>
      <c r="V16" s="170"/>
      <c r="W16" s="170"/>
      <c r="X16" s="170"/>
      <c r="Y16" s="1"/>
      <c r="Z16" s="170"/>
      <c r="AA16" s="170"/>
      <c r="AB16" s="170"/>
      <c r="AC16" s="234"/>
    </row>
    <row r="17" spans="1:29" ht="15" customHeight="1" thickBot="1" thickTop="1">
      <c r="A17" s="114"/>
      <c r="B17" s="1"/>
      <c r="C17" s="187"/>
      <c r="D17" s="187"/>
      <c r="E17" s="1"/>
      <c r="F17" s="1"/>
      <c r="G17" s="1"/>
      <c r="H17" s="195"/>
      <c r="I17" s="23"/>
      <c r="J17" s="23"/>
      <c r="K17" s="23"/>
      <c r="L17" s="10"/>
      <c r="M17" s="10"/>
      <c r="N17" s="1"/>
      <c r="O17" s="116" t="s">
        <v>195</v>
      </c>
      <c r="P17" s="445">
        <f>P9+P11-P13-P15</f>
        <v>0</v>
      </c>
      <c r="Q17" s="446"/>
      <c r="R17" s="446"/>
      <c r="S17" s="447"/>
      <c r="T17" s="204"/>
      <c r="U17" s="445">
        <f>U9+U11-U13-U15</f>
        <v>0</v>
      </c>
      <c r="V17" s="446"/>
      <c r="W17" s="446"/>
      <c r="X17" s="447"/>
      <c r="Y17" s="1"/>
      <c r="Z17" s="448">
        <f>Z9+Z11-Z13-Z15</f>
        <v>0</v>
      </c>
      <c r="AA17" s="449"/>
      <c r="AB17" s="449"/>
      <c r="AC17" s="450"/>
    </row>
    <row r="18" spans="1:29" ht="13.5" customHeight="1" thickBot="1">
      <c r="A18" s="119"/>
      <c r="B18" s="120"/>
      <c r="C18" s="189"/>
      <c r="D18" s="189"/>
      <c r="E18" s="120"/>
      <c r="F18" s="120"/>
      <c r="G18" s="120"/>
      <c r="H18" s="190"/>
      <c r="I18" s="191"/>
      <c r="J18" s="191"/>
      <c r="K18" s="191"/>
      <c r="L18" s="192"/>
      <c r="M18" s="192"/>
      <c r="N18" s="120"/>
      <c r="O18" s="193"/>
      <c r="P18" s="207"/>
      <c r="Q18" s="207"/>
      <c r="R18" s="207"/>
      <c r="S18" s="207"/>
      <c r="T18" s="208"/>
      <c r="U18" s="207"/>
      <c r="V18" s="207"/>
      <c r="W18" s="207"/>
      <c r="X18" s="207"/>
      <c r="Y18" s="208"/>
      <c r="Z18" s="209"/>
      <c r="AA18" s="209"/>
      <c r="AB18" s="209"/>
      <c r="AC18" s="210"/>
    </row>
    <row r="19" ht="30" customHeight="1" thickBot="1"/>
    <row r="20" spans="1:29" s="181" customFormat="1" ht="27.75" customHeight="1" thickBot="1">
      <c r="A20" s="442" t="s">
        <v>193</v>
      </c>
      <c r="B20" s="443"/>
      <c r="C20" s="443"/>
      <c r="D20" s="443"/>
      <c r="E20" s="443"/>
      <c r="F20" s="443"/>
      <c r="G20" s="443"/>
      <c r="H20" s="443"/>
      <c r="I20" s="443"/>
      <c r="J20" s="443"/>
      <c r="K20" s="443"/>
      <c r="L20" s="443"/>
      <c r="M20" s="443"/>
      <c r="N20" s="443"/>
      <c r="O20" s="443"/>
      <c r="P20" s="443"/>
      <c r="Q20" s="443"/>
      <c r="R20" s="443"/>
      <c r="S20" s="443"/>
      <c r="T20" s="443"/>
      <c r="U20" s="443"/>
      <c r="V20" s="443"/>
      <c r="W20" s="443"/>
      <c r="X20" s="443"/>
      <c r="Y20" s="444"/>
      <c r="Z20" s="455"/>
      <c r="AA20" s="455"/>
      <c r="AB20" s="455"/>
      <c r="AC20" s="455"/>
    </row>
    <row r="21" spans="1:25" ht="12.75" customHeight="1">
      <c r="A21" s="114"/>
      <c r="B21" s="1"/>
      <c r="C21" s="1"/>
      <c r="D21" s="1"/>
      <c r="E21" s="1"/>
      <c r="F21" s="1"/>
      <c r="G21" s="1"/>
      <c r="H21" s="1"/>
      <c r="I21" s="1"/>
      <c r="J21" s="1"/>
      <c r="K21" s="1"/>
      <c r="L21" s="1"/>
      <c r="M21" s="1"/>
      <c r="N21" s="1"/>
      <c r="O21" s="1"/>
      <c r="P21" s="1"/>
      <c r="Q21" s="1"/>
      <c r="R21" s="1"/>
      <c r="S21" s="1"/>
      <c r="T21" s="1"/>
      <c r="U21" s="1"/>
      <c r="V21" s="1"/>
      <c r="W21" s="1"/>
      <c r="X21" s="1"/>
      <c r="Y21" s="115"/>
    </row>
    <row r="22" spans="1:25" ht="15" customHeight="1">
      <c r="A22" s="114"/>
      <c r="B22" s="58" t="s">
        <v>198</v>
      </c>
      <c r="C22" s="39"/>
      <c r="D22" s="39"/>
      <c r="E22" s="39"/>
      <c r="F22" s="39"/>
      <c r="G22" s="39"/>
      <c r="H22" s="39"/>
      <c r="I22" s="39"/>
      <c r="J22" s="39"/>
      <c r="K22" s="39"/>
      <c r="L22" s="39"/>
      <c r="M22" s="39"/>
      <c r="N22" s="39"/>
      <c r="O22" s="184" t="s">
        <v>194</v>
      </c>
      <c r="P22" s="392"/>
      <c r="Q22" s="393"/>
      <c r="R22" s="393"/>
      <c r="S22" s="393"/>
      <c r="T22" s="1"/>
      <c r="U22" s="394"/>
      <c r="V22" s="395"/>
      <c r="W22" s="395"/>
      <c r="X22" s="395"/>
      <c r="Y22" s="194" t="s">
        <v>196</v>
      </c>
    </row>
    <row r="23" spans="1:25" ht="15" customHeight="1">
      <c r="A23" s="114"/>
      <c r="B23" s="1"/>
      <c r="C23" s="1"/>
      <c r="D23" s="1"/>
      <c r="E23" s="1"/>
      <c r="F23" s="1"/>
      <c r="G23" s="1"/>
      <c r="H23" s="1"/>
      <c r="I23" s="1"/>
      <c r="J23" s="1"/>
      <c r="K23" s="1"/>
      <c r="L23" s="1"/>
      <c r="M23" s="1"/>
      <c r="N23" s="39"/>
      <c r="O23" s="184" t="s">
        <v>194</v>
      </c>
      <c r="P23" s="392"/>
      <c r="Q23" s="393"/>
      <c r="R23" s="393"/>
      <c r="S23" s="393"/>
      <c r="T23" s="1"/>
      <c r="U23" s="394"/>
      <c r="V23" s="395"/>
      <c r="W23" s="395"/>
      <c r="X23" s="395"/>
      <c r="Y23" s="194" t="s">
        <v>196</v>
      </c>
    </row>
    <row r="24" spans="1:25" ht="15" customHeight="1">
      <c r="A24" s="114"/>
      <c r="B24" s="58" t="s">
        <v>214</v>
      </c>
      <c r="C24" s="39"/>
      <c r="D24" s="39"/>
      <c r="E24" s="39"/>
      <c r="F24" s="39"/>
      <c r="G24" s="39"/>
      <c r="H24" s="39"/>
      <c r="I24" s="39"/>
      <c r="J24" s="39"/>
      <c r="K24" s="39"/>
      <c r="L24" s="39"/>
      <c r="M24" s="39"/>
      <c r="N24" s="39"/>
      <c r="O24" s="184" t="s">
        <v>197</v>
      </c>
      <c r="P24" s="175"/>
      <c r="Q24" s="176"/>
      <c r="R24" s="429"/>
      <c r="S24" s="429"/>
      <c r="T24" s="1"/>
      <c r="U24" s="394"/>
      <c r="V24" s="395"/>
      <c r="W24" s="395"/>
      <c r="X24" s="395"/>
      <c r="Y24" s="115"/>
    </row>
    <row r="25" spans="1:25" ht="15" customHeight="1">
      <c r="A25" s="114"/>
      <c r="B25" s="58" t="s">
        <v>199</v>
      </c>
      <c r="C25" s="39"/>
      <c r="D25" s="39"/>
      <c r="E25" s="39"/>
      <c r="F25" s="39"/>
      <c r="G25" s="39"/>
      <c r="H25" s="39"/>
      <c r="I25" s="39"/>
      <c r="J25" s="39"/>
      <c r="K25" s="39"/>
      <c r="L25" s="39"/>
      <c r="M25" s="39"/>
      <c r="N25" s="39"/>
      <c r="O25" s="184" t="s">
        <v>197</v>
      </c>
      <c r="P25" s="175"/>
      <c r="Q25" s="176"/>
      <c r="R25" s="429"/>
      <c r="S25" s="429"/>
      <c r="T25" s="1"/>
      <c r="U25" s="394"/>
      <c r="V25" s="395"/>
      <c r="W25" s="395"/>
      <c r="X25" s="395"/>
      <c r="Y25" s="115"/>
    </row>
    <row r="26" spans="1:25" ht="15" customHeight="1" thickBot="1">
      <c r="A26" s="114"/>
      <c r="B26" s="58" t="s">
        <v>200</v>
      </c>
      <c r="C26" s="39"/>
      <c r="D26" s="39"/>
      <c r="E26" s="39"/>
      <c r="F26" s="39"/>
      <c r="G26" s="39"/>
      <c r="H26" s="39"/>
      <c r="I26" s="39"/>
      <c r="J26" s="39"/>
      <c r="K26" s="39"/>
      <c r="L26" s="39"/>
      <c r="M26" s="39"/>
      <c r="N26" s="39"/>
      <c r="O26" s="39"/>
      <c r="P26" s="39"/>
      <c r="Q26" s="39"/>
      <c r="R26" s="39"/>
      <c r="S26" s="39"/>
      <c r="T26" s="39"/>
      <c r="U26" s="394"/>
      <c r="V26" s="395"/>
      <c r="W26" s="395"/>
      <c r="X26" s="395"/>
      <c r="Y26" s="194" t="s">
        <v>196</v>
      </c>
    </row>
    <row r="27" spans="1:25" ht="15" customHeight="1" thickBot="1" thickTop="1">
      <c r="A27" s="114"/>
      <c r="B27" s="71"/>
      <c r="C27" s="1"/>
      <c r="D27" s="1"/>
      <c r="E27" s="1"/>
      <c r="F27" s="1"/>
      <c r="G27" s="1"/>
      <c r="H27" s="1"/>
      <c r="I27" s="1"/>
      <c r="J27" s="1"/>
      <c r="K27" s="1"/>
      <c r="L27" s="1"/>
      <c r="M27" s="1"/>
      <c r="N27" s="1"/>
      <c r="O27" s="1"/>
      <c r="P27" s="1"/>
      <c r="Q27" s="1"/>
      <c r="R27" s="1"/>
      <c r="S27" s="1"/>
      <c r="T27" s="185" t="s">
        <v>201</v>
      </c>
      <c r="U27" s="448">
        <f>U22+U23+U24+U25+U26</f>
        <v>0</v>
      </c>
      <c r="V27" s="449"/>
      <c r="W27" s="449"/>
      <c r="X27" s="454"/>
      <c r="Y27" s="194"/>
    </row>
    <row r="28" spans="1:25" ht="13.5" customHeight="1" thickBot="1" thickTop="1">
      <c r="A28" s="119"/>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1"/>
    </row>
    <row r="29" spans="1:25" ht="19.5" customHeight="1">
      <c r="A29" s="114"/>
      <c r="B29" s="1"/>
      <c r="C29" s="1"/>
      <c r="D29" s="1"/>
      <c r="E29" s="1"/>
      <c r="F29" s="1"/>
      <c r="G29" s="1"/>
      <c r="H29" s="1"/>
      <c r="I29" s="1"/>
      <c r="J29" s="1"/>
      <c r="K29" s="1"/>
      <c r="L29" s="1"/>
      <c r="M29" s="1"/>
      <c r="N29" s="1"/>
      <c r="O29" s="1"/>
      <c r="P29" s="1"/>
      <c r="Q29" s="1"/>
      <c r="R29" s="1"/>
      <c r="S29" s="1"/>
      <c r="T29" s="1"/>
      <c r="U29" s="1"/>
      <c r="V29" s="1"/>
      <c r="W29" s="1"/>
      <c r="X29" s="1"/>
      <c r="Y29" s="115"/>
    </row>
    <row r="30" spans="1:25" ht="12.75" customHeight="1">
      <c r="A30" s="220" t="s">
        <v>196</v>
      </c>
      <c r="B30" s="221" t="s">
        <v>202</v>
      </c>
      <c r="C30" s="1"/>
      <c r="D30" s="1"/>
      <c r="E30" s="1"/>
      <c r="F30" s="1"/>
      <c r="G30" s="1"/>
      <c r="H30" s="1"/>
      <c r="I30" s="1"/>
      <c r="J30" s="1"/>
      <c r="K30" s="1"/>
      <c r="L30" s="1"/>
      <c r="M30" s="1"/>
      <c r="N30" s="1"/>
      <c r="O30" s="1"/>
      <c r="P30" s="1"/>
      <c r="Q30" s="1"/>
      <c r="R30" s="1"/>
      <c r="S30" s="1"/>
      <c r="T30" s="1"/>
      <c r="U30" s="1"/>
      <c r="V30" s="1"/>
      <c r="W30" s="1"/>
      <c r="X30" s="1"/>
      <c r="Y30" s="115"/>
    </row>
    <row r="31" spans="1:25" ht="12.75" customHeight="1">
      <c r="A31" s="114"/>
      <c r="B31" s="221" t="s">
        <v>203</v>
      </c>
      <c r="C31" s="1"/>
      <c r="D31" s="1"/>
      <c r="E31" s="1"/>
      <c r="F31" s="1"/>
      <c r="G31" s="1"/>
      <c r="H31" s="1"/>
      <c r="I31" s="1"/>
      <c r="J31" s="1"/>
      <c r="K31" s="1"/>
      <c r="L31" s="1"/>
      <c r="M31" s="1"/>
      <c r="N31" s="1"/>
      <c r="O31" s="1"/>
      <c r="P31" s="1"/>
      <c r="Q31" s="1"/>
      <c r="R31" s="1"/>
      <c r="S31" s="1"/>
      <c r="T31" s="1"/>
      <c r="U31" s="1"/>
      <c r="V31" s="1"/>
      <c r="W31" s="1"/>
      <c r="X31" s="1"/>
      <c r="Y31" s="115"/>
    </row>
    <row r="32" spans="1:25" ht="12.75" customHeight="1" thickBot="1">
      <c r="A32" s="119"/>
      <c r="B32" s="222"/>
      <c r="C32" s="120"/>
      <c r="D32" s="120"/>
      <c r="E32" s="120"/>
      <c r="F32" s="120"/>
      <c r="G32" s="120"/>
      <c r="H32" s="120"/>
      <c r="I32" s="120"/>
      <c r="J32" s="120"/>
      <c r="K32" s="120"/>
      <c r="L32" s="120"/>
      <c r="M32" s="120"/>
      <c r="N32" s="120"/>
      <c r="O32" s="120"/>
      <c r="P32" s="120"/>
      <c r="Q32" s="120"/>
      <c r="R32" s="120"/>
      <c r="S32" s="120"/>
      <c r="T32" s="120"/>
      <c r="U32" s="120"/>
      <c r="V32" s="120"/>
      <c r="W32" s="120"/>
      <c r="X32" s="120"/>
      <c r="Y32" s="121"/>
    </row>
    <row r="33" ht="47.25" customHeight="1"/>
    <row r="34" spans="1:29" s="201" customFormat="1" ht="12.75" customHeight="1">
      <c r="A34" s="202"/>
      <c r="B34" s="203" t="s">
        <v>197</v>
      </c>
      <c r="C34" s="205"/>
      <c r="D34" s="206"/>
      <c r="E34" s="460"/>
      <c r="F34" s="460"/>
      <c r="G34" s="219"/>
      <c r="I34" s="461"/>
      <c r="J34" s="461"/>
      <c r="K34" s="461"/>
      <c r="L34" s="461"/>
      <c r="M34" s="461"/>
      <c r="N34" s="461"/>
      <c r="O34" s="461"/>
      <c r="P34" s="461"/>
      <c r="Q34" s="461"/>
      <c r="R34" s="461"/>
      <c r="T34" s="461"/>
      <c r="U34" s="461"/>
      <c r="V34" s="461"/>
      <c r="W34" s="461"/>
      <c r="X34" s="461"/>
      <c r="Y34" s="461"/>
      <c r="Z34" s="461"/>
      <c r="AA34" s="461"/>
      <c r="AB34" s="461"/>
      <c r="AC34" s="461"/>
    </row>
    <row r="35" spans="1:29" ht="33.75" customHeight="1">
      <c r="A35" s="1"/>
      <c r="B35" s="166"/>
      <c r="C35" s="211"/>
      <c r="D35" s="212"/>
      <c r="E35" s="213"/>
      <c r="F35" s="213"/>
      <c r="G35" s="59"/>
      <c r="I35" s="377" t="s">
        <v>152</v>
      </c>
      <c r="J35" s="377"/>
      <c r="K35" s="377"/>
      <c r="L35" s="377"/>
      <c r="M35" s="377"/>
      <c r="N35" s="377"/>
      <c r="O35" s="377"/>
      <c r="P35" s="377"/>
      <c r="Q35" s="377"/>
      <c r="R35" s="377"/>
      <c r="T35" s="377" t="s">
        <v>204</v>
      </c>
      <c r="U35" s="377"/>
      <c r="V35" s="377"/>
      <c r="W35" s="377"/>
      <c r="X35" s="377"/>
      <c r="Y35" s="377"/>
      <c r="Z35" s="377"/>
      <c r="AA35" s="377"/>
      <c r="AB35" s="377"/>
      <c r="AC35" s="377"/>
    </row>
    <row r="36" spans="20:29" ht="23.25" customHeight="1" thickBot="1">
      <c r="T36" s="196"/>
      <c r="U36" s="196"/>
      <c r="V36" s="196"/>
      <c r="W36" s="196"/>
      <c r="X36" s="196"/>
      <c r="Y36" s="196"/>
      <c r="Z36" s="196"/>
      <c r="AA36" s="196"/>
      <c r="AB36" s="196"/>
      <c r="AC36" s="196"/>
    </row>
    <row r="37" spans="1:29" ht="12.75" customHeight="1">
      <c r="A37" s="150"/>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9"/>
    </row>
    <row r="38" spans="1:29" ht="16.5" customHeight="1">
      <c r="A38" s="462" t="s">
        <v>279</v>
      </c>
      <c r="B38" s="463"/>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4"/>
    </row>
    <row r="39" spans="1:29" ht="12.75" customHeight="1">
      <c r="A39" s="114"/>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15"/>
    </row>
    <row r="40" spans="1:29" ht="12.75" customHeight="1">
      <c r="A40" s="114"/>
      <c r="B40" s="1"/>
      <c r="C40" s="1"/>
      <c r="D40" s="376"/>
      <c r="E40" s="376"/>
      <c r="F40" s="376"/>
      <c r="G40" s="376"/>
      <c r="H40" s="376"/>
      <c r="I40" s="376"/>
      <c r="J40" s="376"/>
      <c r="K40" s="376"/>
      <c r="L40" s="376"/>
      <c r="M40" s="376"/>
      <c r="N40" s="1"/>
      <c r="O40" s="1"/>
      <c r="P40" s="1"/>
      <c r="Q40" s="1"/>
      <c r="R40" s="1"/>
      <c r="S40" s="166" t="s">
        <v>197</v>
      </c>
      <c r="T40" s="383"/>
      <c r="U40" s="383"/>
      <c r="V40" s="218"/>
      <c r="W40" s="218"/>
      <c r="X40" s="470"/>
      <c r="Y40" s="470"/>
      <c r="Z40" s="470"/>
      <c r="AA40" s="1"/>
      <c r="AB40" s="1"/>
      <c r="AC40" s="115"/>
    </row>
    <row r="41" spans="1:29" ht="12.75" customHeight="1">
      <c r="A41" s="114"/>
      <c r="B41" s="1"/>
      <c r="C41" s="1"/>
      <c r="D41" s="377" t="s">
        <v>205</v>
      </c>
      <c r="E41" s="377"/>
      <c r="F41" s="377"/>
      <c r="G41" s="377"/>
      <c r="H41" s="377"/>
      <c r="I41" s="377"/>
      <c r="J41" s="377"/>
      <c r="K41" s="377"/>
      <c r="L41" s="377"/>
      <c r="M41" s="377"/>
      <c r="N41" s="1"/>
      <c r="O41" s="106"/>
      <c r="P41" s="1"/>
      <c r="Q41" s="151"/>
      <c r="R41" s="37"/>
      <c r="S41" s="37"/>
      <c r="T41" s="37"/>
      <c r="U41" s="37"/>
      <c r="V41" s="37"/>
      <c r="W41" s="37"/>
      <c r="X41" s="37"/>
      <c r="Y41" s="37"/>
      <c r="Z41" s="37"/>
      <c r="AA41" s="37"/>
      <c r="AB41" s="37"/>
      <c r="AC41" s="115"/>
    </row>
    <row r="42" spans="1:29" ht="16.5" customHeight="1" thickBot="1">
      <c r="A42" s="119"/>
      <c r="B42" s="120"/>
      <c r="C42" s="120"/>
      <c r="D42" s="120"/>
      <c r="E42" s="120"/>
      <c r="F42" s="120"/>
      <c r="G42" s="120"/>
      <c r="H42" s="120"/>
      <c r="I42" s="120"/>
      <c r="J42" s="120"/>
      <c r="K42" s="120"/>
      <c r="L42" s="120"/>
      <c r="M42" s="120"/>
      <c r="N42" s="120"/>
      <c r="O42" s="197"/>
      <c r="P42" s="120"/>
      <c r="Q42" s="198"/>
      <c r="R42" s="199"/>
      <c r="S42" s="199"/>
      <c r="T42" s="199"/>
      <c r="U42" s="199"/>
      <c r="V42" s="199"/>
      <c r="W42" s="199"/>
      <c r="X42" s="199"/>
      <c r="Y42" s="199"/>
      <c r="Z42" s="199"/>
      <c r="AA42" s="199"/>
      <c r="AB42" s="199"/>
      <c r="AC42" s="121"/>
    </row>
    <row r="43" spans="1:29" ht="22.5" customHeight="1" thickBot="1">
      <c r="A43" s="1"/>
      <c r="B43" s="1"/>
      <c r="C43" s="1"/>
      <c r="D43" s="1"/>
      <c r="E43" s="1"/>
      <c r="F43" s="1"/>
      <c r="G43" s="1"/>
      <c r="H43" s="1"/>
      <c r="I43" s="1"/>
      <c r="J43" s="1"/>
      <c r="K43" s="1"/>
      <c r="L43" s="1"/>
      <c r="M43" s="1"/>
      <c r="N43" s="1"/>
      <c r="O43" s="106"/>
      <c r="P43" s="1"/>
      <c r="Q43" s="151"/>
      <c r="R43" s="37"/>
      <c r="S43" s="37"/>
      <c r="T43" s="37"/>
      <c r="U43" s="37"/>
      <c r="V43" s="37"/>
      <c r="W43" s="37"/>
      <c r="X43" s="37"/>
      <c r="Y43" s="37"/>
      <c r="Z43" s="37"/>
      <c r="AA43" s="37"/>
      <c r="AB43" s="37"/>
      <c r="AC43" s="1"/>
    </row>
    <row r="44" spans="1:29" ht="44.25" customHeight="1" thickBot="1" thickTop="1">
      <c r="A44" s="457" t="s">
        <v>206</v>
      </c>
      <c r="B44" s="458"/>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9"/>
    </row>
    <row r="45" spans="14:29" ht="22.5" customHeight="1" thickBot="1" thickTop="1">
      <c r="N45" s="37"/>
      <c r="O45" s="106"/>
      <c r="P45" s="37"/>
      <c r="Q45" s="37"/>
      <c r="R45" s="37"/>
      <c r="S45" s="37"/>
      <c r="T45" s="37"/>
      <c r="U45" s="37"/>
      <c r="V45" s="37"/>
      <c r="W45" s="37"/>
      <c r="X45" s="37"/>
      <c r="Y45" s="1"/>
      <c r="Z45" s="1"/>
      <c r="AA45" s="1"/>
      <c r="AB45" s="1"/>
      <c r="AC45" s="37"/>
    </row>
    <row r="46" spans="1:29" ht="19.5" customHeight="1" thickBot="1">
      <c r="A46" s="469" t="s">
        <v>207</v>
      </c>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row>
    <row r="47" spans="14:29" ht="15" customHeight="1">
      <c r="N47" s="37"/>
      <c r="O47" s="1"/>
      <c r="P47" s="37"/>
      <c r="Q47" s="37"/>
      <c r="R47" s="37"/>
      <c r="S47" s="37"/>
      <c r="T47" s="37"/>
      <c r="U47" s="37"/>
      <c r="V47" s="37"/>
      <c r="W47" s="214"/>
      <c r="X47" s="37"/>
      <c r="Y47" s="1"/>
      <c r="Z47" s="1"/>
      <c r="AA47" s="1"/>
      <c r="AB47" s="1"/>
      <c r="AC47" s="37"/>
    </row>
    <row r="48" spans="2:29" ht="19.5" customHeight="1">
      <c r="B48" s="216" t="s">
        <v>208</v>
      </c>
      <c r="C48" s="416"/>
      <c r="D48" s="416"/>
      <c r="E48" s="416"/>
      <c r="F48" s="416"/>
      <c r="G48" s="416"/>
      <c r="H48" s="416"/>
      <c r="I48" s="416"/>
      <c r="J48" s="416"/>
      <c r="K48" s="416"/>
      <c r="L48" s="416"/>
      <c r="M48" s="416"/>
      <c r="N48" s="416"/>
      <c r="O48" s="416"/>
      <c r="P48" s="416"/>
      <c r="Q48" s="416"/>
      <c r="R48" s="416"/>
      <c r="S48" s="416"/>
      <c r="T48" s="416"/>
      <c r="U48" s="416"/>
      <c r="V48" s="416"/>
      <c r="W48" s="215"/>
      <c r="X48" s="456"/>
      <c r="Y48" s="456"/>
      <c r="Z48" s="456"/>
      <c r="AA48" s="456"/>
      <c r="AB48" s="456"/>
      <c r="AC48" s="37"/>
    </row>
    <row r="49" spans="2:29" ht="19.5" customHeight="1">
      <c r="B49" s="216" t="s">
        <v>208</v>
      </c>
      <c r="C49" s="416"/>
      <c r="D49" s="416"/>
      <c r="E49" s="416"/>
      <c r="F49" s="416"/>
      <c r="G49" s="416"/>
      <c r="H49" s="416"/>
      <c r="I49" s="416"/>
      <c r="J49" s="416"/>
      <c r="K49" s="416"/>
      <c r="L49" s="416"/>
      <c r="M49" s="416"/>
      <c r="N49" s="416"/>
      <c r="O49" s="416"/>
      <c r="P49" s="416"/>
      <c r="Q49" s="416"/>
      <c r="R49" s="416"/>
      <c r="S49" s="416"/>
      <c r="T49" s="416"/>
      <c r="U49" s="416"/>
      <c r="V49" s="416"/>
      <c r="W49" s="215"/>
      <c r="X49" s="456"/>
      <c r="Y49" s="456"/>
      <c r="Z49" s="456"/>
      <c r="AA49" s="456"/>
      <c r="AB49" s="456"/>
      <c r="AC49" s="37"/>
    </row>
    <row r="50" spans="2:29" ht="19.5" customHeight="1">
      <c r="B50" s="216" t="s">
        <v>208</v>
      </c>
      <c r="C50" s="416"/>
      <c r="D50" s="416"/>
      <c r="E50" s="416"/>
      <c r="F50" s="416"/>
      <c r="G50" s="416"/>
      <c r="H50" s="416"/>
      <c r="I50" s="416"/>
      <c r="J50" s="416"/>
      <c r="K50" s="416"/>
      <c r="L50" s="416"/>
      <c r="M50" s="416"/>
      <c r="N50" s="416"/>
      <c r="O50" s="416"/>
      <c r="P50" s="416"/>
      <c r="Q50" s="416"/>
      <c r="R50" s="416"/>
      <c r="S50" s="416"/>
      <c r="T50" s="416"/>
      <c r="U50" s="416"/>
      <c r="V50" s="416"/>
      <c r="W50" s="215"/>
      <c r="X50" s="456"/>
      <c r="Y50" s="456"/>
      <c r="Z50" s="456"/>
      <c r="AA50" s="456"/>
      <c r="AB50" s="456"/>
      <c r="AC50" s="37"/>
    </row>
    <row r="51" spans="2:29" ht="19.5" customHeight="1">
      <c r="B51" s="216" t="s">
        <v>208</v>
      </c>
      <c r="C51" s="416"/>
      <c r="D51" s="416"/>
      <c r="E51" s="416"/>
      <c r="F51" s="416"/>
      <c r="G51" s="416"/>
      <c r="H51" s="416"/>
      <c r="I51" s="416"/>
      <c r="J51" s="416"/>
      <c r="K51" s="416"/>
      <c r="L51" s="416"/>
      <c r="M51" s="416"/>
      <c r="N51" s="416"/>
      <c r="O51" s="416"/>
      <c r="P51" s="416"/>
      <c r="Q51" s="416"/>
      <c r="R51" s="416"/>
      <c r="S51" s="416"/>
      <c r="T51" s="416"/>
      <c r="U51" s="416"/>
      <c r="V51" s="416"/>
      <c r="W51" s="215"/>
      <c r="X51" s="456"/>
      <c r="Y51" s="456"/>
      <c r="Z51" s="456"/>
      <c r="AA51" s="456"/>
      <c r="AB51" s="456"/>
      <c r="AC51" s="37"/>
    </row>
    <row r="52" spans="2:29" ht="19.5" customHeight="1">
      <c r="B52" s="216" t="s">
        <v>208</v>
      </c>
      <c r="C52" s="416"/>
      <c r="D52" s="416"/>
      <c r="E52" s="416"/>
      <c r="F52" s="416"/>
      <c r="G52" s="416"/>
      <c r="H52" s="416"/>
      <c r="I52" s="416"/>
      <c r="J52" s="416"/>
      <c r="K52" s="416"/>
      <c r="L52" s="416"/>
      <c r="M52" s="416"/>
      <c r="N52" s="416"/>
      <c r="O52" s="416"/>
      <c r="P52" s="416"/>
      <c r="Q52" s="416"/>
      <c r="R52" s="416"/>
      <c r="S52" s="416"/>
      <c r="T52" s="416"/>
      <c r="U52" s="416"/>
      <c r="V52" s="416"/>
      <c r="W52" s="215"/>
      <c r="X52" s="456"/>
      <c r="Y52" s="456"/>
      <c r="Z52" s="456"/>
      <c r="AA52" s="456"/>
      <c r="AB52" s="456"/>
      <c r="AC52" s="37"/>
    </row>
    <row r="53" spans="2:29" ht="19.5" customHeight="1">
      <c r="B53" s="216" t="s">
        <v>208</v>
      </c>
      <c r="C53" s="416"/>
      <c r="D53" s="416"/>
      <c r="E53" s="416"/>
      <c r="F53" s="416"/>
      <c r="G53" s="416"/>
      <c r="H53" s="416"/>
      <c r="I53" s="416"/>
      <c r="J53" s="416"/>
      <c r="K53" s="416"/>
      <c r="L53" s="416"/>
      <c r="M53" s="416"/>
      <c r="N53" s="416"/>
      <c r="O53" s="416"/>
      <c r="P53" s="416"/>
      <c r="Q53" s="416"/>
      <c r="R53" s="416"/>
      <c r="S53" s="416"/>
      <c r="T53" s="416"/>
      <c r="U53" s="416"/>
      <c r="V53" s="416"/>
      <c r="W53" s="215"/>
      <c r="X53" s="456"/>
      <c r="Y53" s="456"/>
      <c r="Z53" s="456"/>
      <c r="AA53" s="456"/>
      <c r="AB53" s="456"/>
      <c r="AC53" s="37"/>
    </row>
    <row r="54" spans="2:29" ht="19.5" customHeight="1">
      <c r="B54" s="216" t="s">
        <v>208</v>
      </c>
      <c r="C54" s="416"/>
      <c r="D54" s="416"/>
      <c r="E54" s="416"/>
      <c r="F54" s="416"/>
      <c r="G54" s="416"/>
      <c r="H54" s="416"/>
      <c r="I54" s="416"/>
      <c r="J54" s="416"/>
      <c r="K54" s="416"/>
      <c r="L54" s="416"/>
      <c r="M54" s="416"/>
      <c r="N54" s="416"/>
      <c r="O54" s="416"/>
      <c r="P54" s="416"/>
      <c r="Q54" s="416"/>
      <c r="R54" s="416"/>
      <c r="S54" s="416"/>
      <c r="T54" s="416"/>
      <c r="U54" s="416"/>
      <c r="V54" s="416"/>
      <c r="W54" s="215"/>
      <c r="X54" s="456"/>
      <c r="Y54" s="456"/>
      <c r="Z54" s="456"/>
      <c r="AA54" s="456"/>
      <c r="AB54" s="456"/>
      <c r="AC54" s="37"/>
    </row>
    <row r="55" spans="2:29" ht="19.5" customHeight="1">
      <c r="B55" s="216" t="s">
        <v>208</v>
      </c>
      <c r="C55" s="416"/>
      <c r="D55" s="416"/>
      <c r="E55" s="416"/>
      <c r="F55" s="416"/>
      <c r="G55" s="416"/>
      <c r="H55" s="416"/>
      <c r="I55" s="416"/>
      <c r="J55" s="416"/>
      <c r="K55" s="416"/>
      <c r="L55" s="416"/>
      <c r="M55" s="416"/>
      <c r="N55" s="416"/>
      <c r="O55" s="416"/>
      <c r="P55" s="416"/>
      <c r="Q55" s="416"/>
      <c r="R55" s="416"/>
      <c r="S55" s="416"/>
      <c r="T55" s="416"/>
      <c r="U55" s="416"/>
      <c r="V55" s="416"/>
      <c r="W55" s="215"/>
      <c r="X55" s="456"/>
      <c r="Y55" s="456"/>
      <c r="Z55" s="456"/>
      <c r="AA55" s="456"/>
      <c r="AB55" s="456"/>
      <c r="AC55" s="37"/>
    </row>
    <row r="56" spans="2:29" ht="19.5" customHeight="1">
      <c r="B56" s="216" t="s">
        <v>208</v>
      </c>
      <c r="C56" s="416"/>
      <c r="D56" s="416"/>
      <c r="E56" s="416"/>
      <c r="F56" s="416"/>
      <c r="G56" s="416"/>
      <c r="H56" s="416"/>
      <c r="I56" s="416"/>
      <c r="J56" s="416"/>
      <c r="K56" s="416"/>
      <c r="L56" s="416"/>
      <c r="M56" s="416"/>
      <c r="N56" s="416"/>
      <c r="O56" s="416"/>
      <c r="P56" s="416"/>
      <c r="Q56" s="416"/>
      <c r="R56" s="416"/>
      <c r="S56" s="416"/>
      <c r="T56" s="416"/>
      <c r="U56" s="416"/>
      <c r="V56" s="416"/>
      <c r="W56" s="215"/>
      <c r="X56" s="456"/>
      <c r="Y56" s="456"/>
      <c r="Z56" s="456"/>
      <c r="AA56" s="456"/>
      <c r="AB56" s="456"/>
      <c r="AC56" s="37"/>
    </row>
    <row r="57" spans="2:29" ht="19.5" customHeight="1">
      <c r="B57" s="216" t="s">
        <v>208</v>
      </c>
      <c r="C57" s="416"/>
      <c r="D57" s="416"/>
      <c r="E57" s="416"/>
      <c r="F57" s="416"/>
      <c r="G57" s="416"/>
      <c r="H57" s="416"/>
      <c r="I57" s="416"/>
      <c r="J57" s="416"/>
      <c r="K57" s="416"/>
      <c r="L57" s="416"/>
      <c r="M57" s="416"/>
      <c r="N57" s="416"/>
      <c r="O57" s="416"/>
      <c r="P57" s="416"/>
      <c r="Q57" s="416"/>
      <c r="R57" s="416"/>
      <c r="S57" s="416"/>
      <c r="T57" s="416"/>
      <c r="U57" s="416"/>
      <c r="V57" s="416"/>
      <c r="W57" s="215"/>
      <c r="X57" s="456"/>
      <c r="Y57" s="456"/>
      <c r="Z57" s="456"/>
      <c r="AA57" s="456"/>
      <c r="AB57" s="456"/>
      <c r="AC57" s="37"/>
    </row>
    <row r="58" spans="2:29" ht="19.5" customHeight="1">
      <c r="B58" s="216" t="s">
        <v>208</v>
      </c>
      <c r="C58" s="416"/>
      <c r="D58" s="416"/>
      <c r="E58" s="416"/>
      <c r="F58" s="416"/>
      <c r="G58" s="416"/>
      <c r="H58" s="416"/>
      <c r="I58" s="416"/>
      <c r="J58" s="416"/>
      <c r="K58" s="416"/>
      <c r="L58" s="416"/>
      <c r="M58" s="416"/>
      <c r="N58" s="416"/>
      <c r="O58" s="416"/>
      <c r="P58" s="416"/>
      <c r="Q58" s="416"/>
      <c r="R58" s="416"/>
      <c r="S58" s="416"/>
      <c r="T58" s="416"/>
      <c r="U58" s="416"/>
      <c r="V58" s="416"/>
      <c r="W58" s="215"/>
      <c r="X58" s="456"/>
      <c r="Y58" s="456"/>
      <c r="Z58" s="456"/>
      <c r="AA58" s="456"/>
      <c r="AB58" s="456"/>
      <c r="AC58" s="37"/>
    </row>
    <row r="59" spans="2:29" ht="19.5" customHeight="1" thickBot="1">
      <c r="B59" s="216" t="s">
        <v>208</v>
      </c>
      <c r="C59" s="416"/>
      <c r="D59" s="416"/>
      <c r="E59" s="416"/>
      <c r="F59" s="416"/>
      <c r="G59" s="416"/>
      <c r="H59" s="416"/>
      <c r="I59" s="416"/>
      <c r="J59" s="416"/>
      <c r="K59" s="416"/>
      <c r="L59" s="416"/>
      <c r="M59" s="416"/>
      <c r="N59" s="416"/>
      <c r="O59" s="416"/>
      <c r="P59" s="416"/>
      <c r="Q59" s="416"/>
      <c r="R59" s="416"/>
      <c r="S59" s="416"/>
      <c r="T59" s="416"/>
      <c r="U59" s="416"/>
      <c r="V59" s="416"/>
      <c r="W59" s="215"/>
      <c r="X59" s="468"/>
      <c r="Y59" s="468"/>
      <c r="Z59" s="468"/>
      <c r="AA59" s="468"/>
      <c r="AB59" s="468"/>
      <c r="AC59" s="37"/>
    </row>
    <row r="60" spans="2:29" ht="19.5" customHeight="1" thickBot="1">
      <c r="B60" s="200"/>
      <c r="N60" s="37"/>
      <c r="O60" s="1"/>
      <c r="P60" s="37"/>
      <c r="Q60" s="37"/>
      <c r="R60" s="37"/>
      <c r="S60" s="37"/>
      <c r="T60" s="37"/>
      <c r="U60" s="37"/>
      <c r="V60" s="37"/>
      <c r="W60" s="37"/>
      <c r="X60" s="465">
        <f>SUM(X48:AB59)</f>
        <v>0</v>
      </c>
      <c r="Y60" s="466"/>
      <c r="Z60" s="466"/>
      <c r="AA60" s="466"/>
      <c r="AB60" s="467"/>
      <c r="AC60" s="37"/>
    </row>
    <row r="61" spans="2:29" ht="26.25" customHeight="1" thickBot="1">
      <c r="B61" s="200"/>
      <c r="N61" s="37"/>
      <c r="O61" s="1"/>
      <c r="P61" s="37"/>
      <c r="Q61" s="37"/>
      <c r="R61" s="37"/>
      <c r="S61" s="37"/>
      <c r="T61" s="37"/>
      <c r="U61" s="37"/>
      <c r="V61" s="37"/>
      <c r="W61" s="37"/>
      <c r="X61" s="37"/>
      <c r="Y61" s="37"/>
      <c r="Z61" s="37"/>
      <c r="AA61" s="37"/>
      <c r="AB61" s="37"/>
      <c r="AC61" s="37"/>
    </row>
    <row r="62" spans="1:29" ht="19.5" customHeight="1" thickBot="1">
      <c r="A62" s="469" t="s">
        <v>209</v>
      </c>
      <c r="B62" s="469"/>
      <c r="C62" s="469"/>
      <c r="D62" s="469"/>
      <c r="E62" s="469"/>
      <c r="F62" s="469"/>
      <c r="G62" s="469"/>
      <c r="H62" s="469"/>
      <c r="I62" s="469"/>
      <c r="J62" s="469"/>
      <c r="K62" s="469"/>
      <c r="L62" s="469"/>
      <c r="M62" s="469"/>
      <c r="N62" s="469"/>
      <c r="O62" s="469"/>
      <c r="P62" s="469"/>
      <c r="Q62" s="469"/>
      <c r="R62" s="469"/>
      <c r="S62" s="469"/>
      <c r="T62" s="469"/>
      <c r="U62" s="469"/>
      <c r="V62" s="469"/>
      <c r="W62" s="469"/>
      <c r="X62" s="469"/>
      <c r="Y62" s="469"/>
      <c r="Z62" s="469"/>
      <c r="AA62" s="469"/>
      <c r="AB62" s="469"/>
      <c r="AC62" s="469"/>
    </row>
    <row r="63" spans="2:29" ht="15" customHeight="1">
      <c r="B63" s="200"/>
      <c r="N63" s="37"/>
      <c r="O63" s="1"/>
      <c r="P63" s="37"/>
      <c r="Q63" s="37"/>
      <c r="R63" s="37"/>
      <c r="S63" s="37"/>
      <c r="T63" s="37"/>
      <c r="U63" s="37"/>
      <c r="V63" s="37"/>
      <c r="W63" s="37"/>
      <c r="X63" s="37"/>
      <c r="Y63" s="37"/>
      <c r="Z63" s="37"/>
      <c r="AA63" s="37"/>
      <c r="AB63" s="37"/>
      <c r="AC63" s="37"/>
    </row>
    <row r="64" spans="2:29" ht="19.5" customHeight="1">
      <c r="B64" s="216" t="s">
        <v>208</v>
      </c>
      <c r="C64" s="416"/>
      <c r="D64" s="416"/>
      <c r="E64" s="416"/>
      <c r="F64" s="416"/>
      <c r="G64" s="416"/>
      <c r="H64" s="416"/>
      <c r="I64" s="416"/>
      <c r="J64" s="416"/>
      <c r="K64" s="416"/>
      <c r="L64" s="416"/>
      <c r="M64" s="416"/>
      <c r="N64" s="416"/>
      <c r="O64" s="416"/>
      <c r="P64" s="416"/>
      <c r="Q64" s="416"/>
      <c r="R64" s="416"/>
      <c r="S64" s="416"/>
      <c r="T64" s="416"/>
      <c r="U64" s="416"/>
      <c r="V64" s="416"/>
      <c r="W64" s="215"/>
      <c r="X64" s="456"/>
      <c r="Y64" s="456"/>
      <c r="Z64" s="456"/>
      <c r="AA64" s="456"/>
      <c r="AB64" s="456"/>
      <c r="AC64" s="37"/>
    </row>
    <row r="65" spans="2:29" ht="19.5" customHeight="1">
      <c r="B65" s="216" t="s">
        <v>208</v>
      </c>
      <c r="C65" s="416"/>
      <c r="D65" s="416"/>
      <c r="E65" s="416"/>
      <c r="F65" s="416"/>
      <c r="G65" s="416"/>
      <c r="H65" s="416"/>
      <c r="I65" s="416"/>
      <c r="J65" s="416"/>
      <c r="K65" s="416"/>
      <c r="L65" s="416"/>
      <c r="M65" s="416"/>
      <c r="N65" s="416"/>
      <c r="O65" s="416"/>
      <c r="P65" s="416"/>
      <c r="Q65" s="416"/>
      <c r="R65" s="416"/>
      <c r="S65" s="416"/>
      <c r="T65" s="416"/>
      <c r="U65" s="416"/>
      <c r="V65" s="416"/>
      <c r="W65" s="215"/>
      <c r="X65" s="456"/>
      <c r="Y65" s="456"/>
      <c r="Z65" s="456"/>
      <c r="AA65" s="456"/>
      <c r="AB65" s="456"/>
      <c r="AC65" s="37"/>
    </row>
    <row r="66" spans="2:29" ht="19.5" customHeight="1">
      <c r="B66" s="216" t="s">
        <v>208</v>
      </c>
      <c r="C66" s="416"/>
      <c r="D66" s="416"/>
      <c r="E66" s="416"/>
      <c r="F66" s="416"/>
      <c r="G66" s="416"/>
      <c r="H66" s="416"/>
      <c r="I66" s="416"/>
      <c r="J66" s="416"/>
      <c r="K66" s="416"/>
      <c r="L66" s="416"/>
      <c r="M66" s="416"/>
      <c r="N66" s="416"/>
      <c r="O66" s="416"/>
      <c r="P66" s="416"/>
      <c r="Q66" s="416"/>
      <c r="R66" s="416"/>
      <c r="S66" s="416"/>
      <c r="T66" s="416"/>
      <c r="U66" s="416"/>
      <c r="V66" s="416"/>
      <c r="W66" s="215"/>
      <c r="X66" s="456"/>
      <c r="Y66" s="456"/>
      <c r="Z66" s="456"/>
      <c r="AA66" s="456"/>
      <c r="AB66" s="456"/>
      <c r="AC66" s="37"/>
    </row>
    <row r="67" spans="2:29" ht="19.5" customHeight="1">
      <c r="B67" s="216" t="s">
        <v>208</v>
      </c>
      <c r="C67" s="416"/>
      <c r="D67" s="416"/>
      <c r="E67" s="416"/>
      <c r="F67" s="416"/>
      <c r="G67" s="416"/>
      <c r="H67" s="416"/>
      <c r="I67" s="416"/>
      <c r="J67" s="416"/>
      <c r="K67" s="416"/>
      <c r="L67" s="416"/>
      <c r="M67" s="416"/>
      <c r="N67" s="416"/>
      <c r="O67" s="416"/>
      <c r="P67" s="416"/>
      <c r="Q67" s="416"/>
      <c r="R67" s="416"/>
      <c r="S67" s="416"/>
      <c r="T67" s="416"/>
      <c r="U67" s="416"/>
      <c r="V67" s="416"/>
      <c r="W67" s="215"/>
      <c r="X67" s="456"/>
      <c r="Y67" s="456"/>
      <c r="Z67" s="456"/>
      <c r="AA67" s="456"/>
      <c r="AB67" s="456"/>
      <c r="AC67" s="37"/>
    </row>
    <row r="68" spans="2:29" ht="19.5" customHeight="1">
      <c r="B68" s="216" t="s">
        <v>208</v>
      </c>
      <c r="C68" s="416"/>
      <c r="D68" s="416"/>
      <c r="E68" s="416"/>
      <c r="F68" s="416"/>
      <c r="G68" s="416"/>
      <c r="H68" s="416"/>
      <c r="I68" s="416"/>
      <c r="J68" s="416"/>
      <c r="K68" s="416"/>
      <c r="L68" s="416"/>
      <c r="M68" s="416"/>
      <c r="N68" s="416"/>
      <c r="O68" s="416"/>
      <c r="P68" s="416"/>
      <c r="Q68" s="416"/>
      <c r="R68" s="416"/>
      <c r="S68" s="416"/>
      <c r="T68" s="416"/>
      <c r="U68" s="416"/>
      <c r="V68" s="416"/>
      <c r="W68" s="215"/>
      <c r="X68" s="456"/>
      <c r="Y68" s="456"/>
      <c r="Z68" s="456"/>
      <c r="AA68" s="456"/>
      <c r="AB68" s="456"/>
      <c r="AC68" s="37"/>
    </row>
    <row r="69" spans="2:29" ht="19.5" customHeight="1">
      <c r="B69" s="216" t="s">
        <v>208</v>
      </c>
      <c r="C69" s="416"/>
      <c r="D69" s="416"/>
      <c r="E69" s="416"/>
      <c r="F69" s="416"/>
      <c r="G69" s="416"/>
      <c r="H69" s="416"/>
      <c r="I69" s="416"/>
      <c r="J69" s="416"/>
      <c r="K69" s="416"/>
      <c r="L69" s="416"/>
      <c r="M69" s="416"/>
      <c r="N69" s="416"/>
      <c r="O69" s="416"/>
      <c r="P69" s="416"/>
      <c r="Q69" s="416"/>
      <c r="R69" s="416"/>
      <c r="S69" s="416"/>
      <c r="T69" s="416"/>
      <c r="U69" s="416"/>
      <c r="V69" s="416"/>
      <c r="W69" s="215"/>
      <c r="X69" s="456"/>
      <c r="Y69" s="456"/>
      <c r="Z69" s="456"/>
      <c r="AA69" s="456"/>
      <c r="AB69" s="456"/>
      <c r="AC69" s="37"/>
    </row>
    <row r="70" spans="2:29" ht="19.5" customHeight="1">
      <c r="B70" s="216" t="s">
        <v>208</v>
      </c>
      <c r="C70" s="416"/>
      <c r="D70" s="416"/>
      <c r="E70" s="416"/>
      <c r="F70" s="416"/>
      <c r="G70" s="416"/>
      <c r="H70" s="416"/>
      <c r="I70" s="416"/>
      <c r="J70" s="416"/>
      <c r="K70" s="416"/>
      <c r="L70" s="416"/>
      <c r="M70" s="416"/>
      <c r="N70" s="416"/>
      <c r="O70" s="416"/>
      <c r="P70" s="416"/>
      <c r="Q70" s="416"/>
      <c r="R70" s="416"/>
      <c r="S70" s="416"/>
      <c r="T70" s="416"/>
      <c r="U70" s="416"/>
      <c r="V70" s="416"/>
      <c r="W70" s="215"/>
      <c r="X70" s="456"/>
      <c r="Y70" s="456"/>
      <c r="Z70" s="456"/>
      <c r="AA70" s="456"/>
      <c r="AB70" s="456"/>
      <c r="AC70" s="37"/>
    </row>
    <row r="71" spans="2:29" ht="19.5" customHeight="1">
      <c r="B71" s="216" t="s">
        <v>208</v>
      </c>
      <c r="C71" s="416"/>
      <c r="D71" s="416"/>
      <c r="E71" s="416"/>
      <c r="F71" s="416"/>
      <c r="G71" s="416"/>
      <c r="H71" s="416"/>
      <c r="I71" s="416"/>
      <c r="J71" s="416"/>
      <c r="K71" s="416"/>
      <c r="L71" s="416"/>
      <c r="M71" s="416"/>
      <c r="N71" s="416"/>
      <c r="O71" s="416"/>
      <c r="P71" s="416"/>
      <c r="Q71" s="416"/>
      <c r="R71" s="416"/>
      <c r="S71" s="416"/>
      <c r="T71" s="416"/>
      <c r="U71" s="416"/>
      <c r="V71" s="416"/>
      <c r="W71" s="215"/>
      <c r="X71" s="456"/>
      <c r="Y71" s="456"/>
      <c r="Z71" s="456"/>
      <c r="AA71" s="456"/>
      <c r="AB71" s="456"/>
      <c r="AC71" s="37"/>
    </row>
    <row r="72" spans="2:29" ht="19.5" customHeight="1">
      <c r="B72" s="216" t="s">
        <v>208</v>
      </c>
      <c r="C72" s="416"/>
      <c r="D72" s="416"/>
      <c r="E72" s="416"/>
      <c r="F72" s="416"/>
      <c r="G72" s="416"/>
      <c r="H72" s="416"/>
      <c r="I72" s="416"/>
      <c r="J72" s="416"/>
      <c r="K72" s="416"/>
      <c r="L72" s="416"/>
      <c r="M72" s="416"/>
      <c r="N72" s="416"/>
      <c r="O72" s="416"/>
      <c r="P72" s="416"/>
      <c r="Q72" s="416"/>
      <c r="R72" s="416"/>
      <c r="S72" s="416"/>
      <c r="T72" s="416"/>
      <c r="U72" s="416"/>
      <c r="V72" s="416"/>
      <c r="W72" s="215"/>
      <c r="X72" s="456"/>
      <c r="Y72" s="456"/>
      <c r="Z72" s="456"/>
      <c r="AA72" s="456"/>
      <c r="AB72" s="456"/>
      <c r="AC72" s="37"/>
    </row>
    <row r="73" spans="2:29" ht="19.5" customHeight="1">
      <c r="B73" s="216" t="s">
        <v>208</v>
      </c>
      <c r="C73" s="416"/>
      <c r="D73" s="416"/>
      <c r="E73" s="416"/>
      <c r="F73" s="416"/>
      <c r="G73" s="416"/>
      <c r="H73" s="416"/>
      <c r="I73" s="416"/>
      <c r="J73" s="416"/>
      <c r="K73" s="416"/>
      <c r="L73" s="416"/>
      <c r="M73" s="416"/>
      <c r="N73" s="416"/>
      <c r="O73" s="416"/>
      <c r="P73" s="416"/>
      <c r="Q73" s="416"/>
      <c r="R73" s="416"/>
      <c r="S73" s="416"/>
      <c r="T73" s="416"/>
      <c r="U73" s="416"/>
      <c r="V73" s="416"/>
      <c r="W73" s="215"/>
      <c r="X73" s="456"/>
      <c r="Y73" s="456"/>
      <c r="Z73" s="456"/>
      <c r="AA73" s="456"/>
      <c r="AB73" s="456"/>
      <c r="AC73" s="37"/>
    </row>
    <row r="74" spans="2:29" ht="19.5" customHeight="1">
      <c r="B74" s="216" t="s">
        <v>208</v>
      </c>
      <c r="C74" s="416"/>
      <c r="D74" s="416"/>
      <c r="E74" s="416"/>
      <c r="F74" s="416"/>
      <c r="G74" s="416"/>
      <c r="H74" s="416"/>
      <c r="I74" s="416"/>
      <c r="J74" s="416"/>
      <c r="K74" s="416"/>
      <c r="L74" s="416"/>
      <c r="M74" s="416"/>
      <c r="N74" s="416"/>
      <c r="O74" s="416"/>
      <c r="P74" s="416"/>
      <c r="Q74" s="416"/>
      <c r="R74" s="416"/>
      <c r="S74" s="416"/>
      <c r="T74" s="416"/>
      <c r="U74" s="416"/>
      <c r="V74" s="416"/>
      <c r="W74" s="215"/>
      <c r="X74" s="456"/>
      <c r="Y74" s="456"/>
      <c r="Z74" s="456"/>
      <c r="AA74" s="456"/>
      <c r="AB74" s="456"/>
      <c r="AC74" s="37"/>
    </row>
    <row r="75" spans="2:29" ht="19.5" customHeight="1" thickBot="1">
      <c r="B75" s="216" t="s">
        <v>208</v>
      </c>
      <c r="C75" s="416"/>
      <c r="D75" s="416"/>
      <c r="E75" s="416"/>
      <c r="F75" s="416"/>
      <c r="G75" s="416"/>
      <c r="H75" s="416"/>
      <c r="I75" s="416"/>
      <c r="J75" s="416"/>
      <c r="K75" s="416"/>
      <c r="L75" s="416"/>
      <c r="M75" s="416"/>
      <c r="N75" s="416"/>
      <c r="O75" s="416"/>
      <c r="P75" s="416"/>
      <c r="Q75" s="416"/>
      <c r="R75" s="416"/>
      <c r="S75" s="416"/>
      <c r="T75" s="416"/>
      <c r="U75" s="416"/>
      <c r="V75" s="416"/>
      <c r="W75" s="215"/>
      <c r="X75" s="468"/>
      <c r="Y75" s="468"/>
      <c r="Z75" s="468"/>
      <c r="AA75" s="468"/>
      <c r="AB75" s="468"/>
      <c r="AC75" s="37"/>
    </row>
    <row r="76" spans="2:29" ht="19.5" customHeight="1" thickBot="1">
      <c r="B76" s="200"/>
      <c r="N76" s="37"/>
      <c r="O76" s="1"/>
      <c r="P76" s="37"/>
      <c r="Q76" s="37"/>
      <c r="R76" s="37"/>
      <c r="S76" s="37"/>
      <c r="T76" s="37"/>
      <c r="U76" s="37"/>
      <c r="V76" s="37"/>
      <c r="W76" s="37"/>
      <c r="X76" s="465">
        <f>SUM(X64:AB75)</f>
        <v>0</v>
      </c>
      <c r="Y76" s="466"/>
      <c r="Z76" s="466"/>
      <c r="AA76" s="466"/>
      <c r="AB76" s="467"/>
      <c r="AC76" s="37"/>
    </row>
    <row r="77" spans="2:29" ht="15" customHeight="1">
      <c r="B77" s="200"/>
      <c r="N77" s="37"/>
      <c r="O77" s="1"/>
      <c r="P77" s="37"/>
      <c r="Q77" s="37"/>
      <c r="R77" s="37"/>
      <c r="S77" s="37"/>
      <c r="T77" s="37"/>
      <c r="U77" s="37"/>
      <c r="V77" s="37"/>
      <c r="W77" s="37"/>
      <c r="X77" s="37"/>
      <c r="Y77" s="37"/>
      <c r="Z77" s="37"/>
      <c r="AA77" s="37"/>
      <c r="AB77" s="37"/>
      <c r="AC77" s="37"/>
    </row>
    <row r="78" spans="2:29" ht="15" customHeight="1">
      <c r="B78" s="200"/>
      <c r="N78" s="37"/>
      <c r="O78" s="1"/>
      <c r="P78" s="37"/>
      <c r="Q78" s="37"/>
      <c r="R78" s="37"/>
      <c r="S78" s="37"/>
      <c r="T78" s="37"/>
      <c r="U78" s="37"/>
      <c r="V78" s="37"/>
      <c r="W78" s="37"/>
      <c r="X78" s="37"/>
      <c r="Y78" s="37"/>
      <c r="Z78" s="37"/>
      <c r="AA78" s="37"/>
      <c r="AB78" s="37"/>
      <c r="AC78" s="37"/>
    </row>
    <row r="79" spans="2:29" ht="15" customHeight="1">
      <c r="B79" s="200"/>
      <c r="N79" s="37"/>
      <c r="O79" s="1"/>
      <c r="P79" s="37"/>
      <c r="Q79" s="37"/>
      <c r="R79" s="37"/>
      <c r="S79" s="37"/>
      <c r="T79" s="37"/>
      <c r="U79" s="37"/>
      <c r="V79" s="37"/>
      <c r="W79" s="37"/>
      <c r="X79" s="37"/>
      <c r="Y79" s="37"/>
      <c r="Z79" s="37"/>
      <c r="AA79" s="37"/>
      <c r="AB79" s="37"/>
      <c r="AC79" s="37"/>
    </row>
    <row r="80" spans="2:29" ht="15" customHeight="1">
      <c r="B80" s="200"/>
      <c r="N80" s="37"/>
      <c r="O80" s="1"/>
      <c r="P80" s="37"/>
      <c r="Q80" s="37"/>
      <c r="R80" s="37"/>
      <c r="S80" s="37"/>
      <c r="T80" s="37"/>
      <c r="U80" s="37"/>
      <c r="V80" s="37"/>
      <c r="W80" s="37"/>
      <c r="X80" s="37"/>
      <c r="Y80" s="37"/>
      <c r="Z80" s="37"/>
      <c r="AA80" s="37"/>
      <c r="AB80" s="37"/>
      <c r="AC80" s="37"/>
    </row>
    <row r="81" spans="2:29" ht="15" customHeight="1">
      <c r="B81" s="200"/>
      <c r="N81" s="37"/>
      <c r="O81" s="1"/>
      <c r="P81" s="37"/>
      <c r="Q81" s="37"/>
      <c r="R81" s="37"/>
      <c r="S81" s="37"/>
      <c r="T81" s="37"/>
      <c r="U81" s="37"/>
      <c r="V81" s="37"/>
      <c r="W81" s="37"/>
      <c r="X81" s="37"/>
      <c r="Y81" s="37"/>
      <c r="Z81" s="37"/>
      <c r="AA81" s="37"/>
      <c r="AB81" s="37"/>
      <c r="AC81" s="37"/>
    </row>
    <row r="82" spans="2:29" ht="15" customHeight="1">
      <c r="B82" s="200"/>
      <c r="N82" s="37"/>
      <c r="O82" s="1"/>
      <c r="P82" s="37"/>
      <c r="Q82" s="37"/>
      <c r="R82" s="37"/>
      <c r="S82" s="37"/>
      <c r="T82" s="37"/>
      <c r="U82" s="37"/>
      <c r="V82" s="37"/>
      <c r="W82" s="37"/>
      <c r="X82" s="37"/>
      <c r="Y82" s="37"/>
      <c r="Z82" s="37"/>
      <c r="AA82" s="37"/>
      <c r="AB82" s="37"/>
      <c r="AC82" s="37"/>
    </row>
    <row r="83" spans="2:29" ht="15" customHeight="1">
      <c r="B83" s="200"/>
      <c r="N83" s="37"/>
      <c r="O83" s="1"/>
      <c r="P83" s="37"/>
      <c r="Q83" s="37"/>
      <c r="R83" s="37"/>
      <c r="S83" s="37"/>
      <c r="T83" s="37"/>
      <c r="U83" s="37"/>
      <c r="V83" s="37"/>
      <c r="W83" s="37"/>
      <c r="X83" s="37"/>
      <c r="Y83" s="37"/>
      <c r="Z83" s="37"/>
      <c r="AA83" s="37"/>
      <c r="AB83" s="37"/>
      <c r="AC83" s="37"/>
    </row>
    <row r="84" spans="2:29" ht="15" customHeight="1">
      <c r="B84" s="200"/>
      <c r="N84" s="37"/>
      <c r="O84" s="1"/>
      <c r="P84" s="37"/>
      <c r="Q84" s="37"/>
      <c r="R84" s="37"/>
      <c r="S84" s="37"/>
      <c r="T84" s="37"/>
      <c r="U84" s="37"/>
      <c r="V84" s="37"/>
      <c r="W84" s="37"/>
      <c r="X84" s="37"/>
      <c r="Y84" s="37"/>
      <c r="Z84" s="37"/>
      <c r="AA84" s="37"/>
      <c r="AB84" s="37"/>
      <c r="AC84" s="37"/>
    </row>
    <row r="85" spans="2:29" ht="15" customHeight="1">
      <c r="B85" s="200"/>
      <c r="N85" s="37"/>
      <c r="O85" s="1"/>
      <c r="P85" s="37"/>
      <c r="Q85" s="37"/>
      <c r="R85" s="37"/>
      <c r="S85" s="37"/>
      <c r="T85" s="37"/>
      <c r="U85" s="37"/>
      <c r="V85" s="37"/>
      <c r="W85" s="37"/>
      <c r="X85" s="37"/>
      <c r="Y85" s="37"/>
      <c r="Z85" s="37"/>
      <c r="AA85" s="37"/>
      <c r="AB85" s="37"/>
      <c r="AC85" s="37"/>
    </row>
    <row r="86" spans="2:29" ht="15" customHeight="1">
      <c r="B86" s="200"/>
      <c r="N86" s="37"/>
      <c r="O86" s="1"/>
      <c r="P86" s="37"/>
      <c r="Q86" s="37"/>
      <c r="R86" s="37"/>
      <c r="S86" s="37"/>
      <c r="T86" s="37"/>
      <c r="U86" s="37"/>
      <c r="V86" s="37"/>
      <c r="W86" s="37"/>
      <c r="X86" s="37"/>
      <c r="Y86" s="37"/>
      <c r="Z86" s="37"/>
      <c r="AA86" s="37"/>
      <c r="AB86" s="37"/>
      <c r="AC86" s="37"/>
    </row>
    <row r="87" spans="2:29" ht="15" customHeight="1">
      <c r="B87" s="200"/>
      <c r="N87" s="37"/>
      <c r="O87" s="1"/>
      <c r="P87" s="37"/>
      <c r="Q87" s="37"/>
      <c r="R87" s="37"/>
      <c r="S87" s="37"/>
      <c r="T87" s="37"/>
      <c r="U87" s="37"/>
      <c r="V87" s="37"/>
      <c r="W87" s="37"/>
      <c r="X87" s="37"/>
      <c r="Y87" s="37"/>
      <c r="Z87" s="37"/>
      <c r="AA87" s="37"/>
      <c r="AB87" s="37"/>
      <c r="AC87" s="37"/>
    </row>
    <row r="88" spans="2:29" ht="15" customHeight="1">
      <c r="B88" s="200"/>
      <c r="N88" s="37"/>
      <c r="O88" s="1"/>
      <c r="P88" s="37"/>
      <c r="Q88" s="37"/>
      <c r="R88" s="37"/>
      <c r="S88" s="37"/>
      <c r="T88" s="37"/>
      <c r="U88" s="37"/>
      <c r="V88" s="37"/>
      <c r="W88" s="37"/>
      <c r="X88" s="37"/>
      <c r="Y88" s="37"/>
      <c r="Z88" s="37"/>
      <c r="AA88" s="37"/>
      <c r="AB88" s="37"/>
      <c r="AC88" s="37"/>
    </row>
    <row r="89" spans="2:29" ht="15" customHeight="1">
      <c r="B89" s="200"/>
      <c r="N89" s="37"/>
      <c r="O89" s="1"/>
      <c r="P89" s="37"/>
      <c r="Q89" s="37"/>
      <c r="R89" s="37"/>
      <c r="S89" s="37"/>
      <c r="T89" s="37"/>
      <c r="U89" s="37"/>
      <c r="V89" s="37"/>
      <c r="W89" s="37"/>
      <c r="X89" s="37"/>
      <c r="Y89" s="37"/>
      <c r="Z89" s="37"/>
      <c r="AA89" s="37"/>
      <c r="AB89" s="37"/>
      <c r="AC89" s="37"/>
    </row>
    <row r="90" spans="2:29" ht="15" customHeight="1">
      <c r="B90" s="200"/>
      <c r="N90" s="37"/>
      <c r="O90" s="1"/>
      <c r="P90" s="37"/>
      <c r="Q90" s="37"/>
      <c r="R90" s="37"/>
      <c r="S90" s="37"/>
      <c r="T90" s="37"/>
      <c r="U90" s="37"/>
      <c r="V90" s="37"/>
      <c r="W90" s="37"/>
      <c r="X90" s="37"/>
      <c r="Y90" s="37"/>
      <c r="Z90" s="37"/>
      <c r="AA90" s="37"/>
      <c r="AB90" s="37"/>
      <c r="AC90" s="37"/>
    </row>
    <row r="91" spans="2:29" ht="12" customHeight="1" hidden="1">
      <c r="B91" s="200"/>
      <c r="N91" s="37"/>
      <c r="O91" s="1"/>
      <c r="P91" s="37"/>
      <c r="Q91" s="37"/>
      <c r="R91" s="37"/>
      <c r="S91" s="37"/>
      <c r="T91" s="37"/>
      <c r="U91" s="37"/>
      <c r="V91" s="37"/>
      <c r="W91" s="37"/>
      <c r="X91" s="37"/>
      <c r="Y91" s="37"/>
      <c r="Z91" s="37"/>
      <c r="AA91" s="37"/>
      <c r="AB91" s="37"/>
      <c r="AC91" s="37"/>
    </row>
    <row r="92" ht="12.75" customHeight="1" hidden="1"/>
    <row r="93" spans="4:27" ht="12.75" customHeight="1" hidden="1">
      <c r="D93" s="107">
        <v>1</v>
      </c>
      <c r="F93" s="107">
        <v>1</v>
      </c>
      <c r="G93" s="343"/>
      <c r="H93" s="343"/>
      <c r="J93" s="33">
        <v>1</v>
      </c>
      <c r="M93" s="33" t="str">
        <f>'Rapport financier'!B167</f>
        <v>Assomption-de-la-Vierge-Marie</v>
      </c>
      <c r="Z93" s="247">
        <f>'Rapport financier'!K167</f>
        <v>106</v>
      </c>
      <c r="AA93" s="59" t="s">
        <v>116</v>
      </c>
    </row>
    <row r="94" spans="4:27" ht="12.75" customHeight="1" hidden="1">
      <c r="D94" s="107">
        <v>2</v>
      </c>
      <c r="F94" s="107">
        <v>2</v>
      </c>
      <c r="G94" s="343"/>
      <c r="H94" s="343"/>
      <c r="J94" s="33">
        <v>2</v>
      </c>
      <c r="M94" s="33" t="str">
        <f>'Rapport financier'!B168</f>
        <v>Bienheureux-Jean-XXIII</v>
      </c>
      <c r="Z94" s="247">
        <f>'Rapport financier'!K168</f>
        <v>96</v>
      </c>
      <c r="AA94" s="59" t="s">
        <v>182</v>
      </c>
    </row>
    <row r="95" spans="4:26" ht="12.75" customHeight="1" hidden="1">
      <c r="D95" s="107">
        <v>3</v>
      </c>
      <c r="F95" s="107">
        <v>3</v>
      </c>
      <c r="G95" s="343"/>
      <c r="H95" s="343"/>
      <c r="J95" s="33">
        <v>3</v>
      </c>
      <c r="M95" s="33" t="str">
        <f>'Rapport financier'!B169</f>
        <v>Bienheureux-Louis-Zéphirin-Moreau</v>
      </c>
      <c r="Z95" s="247">
        <f>'Rapport financier'!K169</f>
        <v>101</v>
      </c>
    </row>
    <row r="96" spans="4:26" ht="12.75" customHeight="1" hidden="1">
      <c r="D96" s="107">
        <v>4</v>
      </c>
      <c r="F96" s="107">
        <v>4</v>
      </c>
      <c r="G96" s="343">
        <f>'Rapport financier'!Q170</f>
        <v>2018</v>
      </c>
      <c r="H96" s="343"/>
      <c r="J96" s="33">
        <v>4</v>
      </c>
      <c r="M96" s="33" t="str">
        <f>'Rapport financier'!B170</f>
        <v>Bienheureux-François-de-Laval</v>
      </c>
      <c r="Z96" s="247">
        <f>'Rapport financier'!K170</f>
        <v>102</v>
      </c>
    </row>
    <row r="97" spans="4:26" ht="12.75" customHeight="1" hidden="1">
      <c r="D97" s="107">
        <v>5</v>
      </c>
      <c r="F97" s="107">
        <v>5</v>
      </c>
      <c r="G97" s="343">
        <f>'Rapport financier'!Q171</f>
        <v>2019</v>
      </c>
      <c r="H97" s="343"/>
      <c r="J97" s="33">
        <v>5</v>
      </c>
      <c r="M97" s="33" t="str">
        <f>'Rapport financier'!B171</f>
        <v>Bon-Pasteur</v>
      </c>
      <c r="Z97" s="247">
        <f>'Rapport financier'!K171</f>
        <v>88</v>
      </c>
    </row>
    <row r="98" spans="4:26" ht="12.75" customHeight="1" hidden="1">
      <c r="D98" s="107">
        <v>6</v>
      </c>
      <c r="F98" s="107">
        <v>6</v>
      </c>
      <c r="G98" s="343">
        <f>'Rapport financier'!Q172</f>
        <v>2020</v>
      </c>
      <c r="H98" s="343"/>
      <c r="J98" s="33">
        <v>6</v>
      </c>
      <c r="M98" s="33" t="str">
        <f>'Rapport financier'!B172</f>
        <v>St-Christophe d'Arthabaska</v>
      </c>
      <c r="Z98" s="247">
        <f>'Rapport financier'!K172</f>
        <v>13</v>
      </c>
    </row>
    <row r="99" spans="4:26" ht="12.75" customHeight="1" hidden="1">
      <c r="D99" s="107">
        <v>7</v>
      </c>
      <c r="F99" s="107">
        <v>7</v>
      </c>
      <c r="G99" s="343">
        <f>'Rapport financier'!Q173</f>
        <v>2021</v>
      </c>
      <c r="H99" s="343"/>
      <c r="J99" s="33">
        <v>7</v>
      </c>
      <c r="M99" s="33" t="str">
        <f>'Rapport financier'!B173</f>
        <v>Ste-Famille</v>
      </c>
      <c r="Z99" s="247">
        <f>'Rapport financier'!K173</f>
        <v>97</v>
      </c>
    </row>
    <row r="100" spans="4:26" ht="12.75" customHeight="1" hidden="1">
      <c r="D100" s="107">
        <v>8</v>
      </c>
      <c r="F100" s="107">
        <v>8</v>
      </c>
      <c r="G100" s="343">
        <f>'Rapport financier'!Q174</f>
        <v>2022</v>
      </c>
      <c r="H100" s="343"/>
      <c r="J100" s="33">
        <v>8</v>
      </c>
      <c r="M100" s="33" t="str">
        <f>'Rapport financier'!B174</f>
        <v>St-François-d'Assise</v>
      </c>
      <c r="Z100" s="247">
        <f>'Rapport financier'!K174</f>
        <v>90</v>
      </c>
    </row>
    <row r="101" spans="4:26" ht="12.75" customHeight="1" hidden="1">
      <c r="D101" s="107">
        <v>9</v>
      </c>
      <c r="F101" s="107">
        <v>9</v>
      </c>
      <c r="G101" s="343">
        <f>'Rapport financier'!Q175</f>
        <v>2023</v>
      </c>
      <c r="H101" s="343"/>
      <c r="J101" s="33">
        <v>9</v>
      </c>
      <c r="M101" s="33" t="str">
        <f>'Rapport financier'!B175</f>
        <v>St-François-de-Sales (Odanak)</v>
      </c>
      <c r="Z101" s="247">
        <f>'Rapport financier'!K175</f>
        <v>27</v>
      </c>
    </row>
    <row r="102" spans="4:26" ht="12.75" customHeight="1" hidden="1">
      <c r="D102" s="107">
        <v>10</v>
      </c>
      <c r="F102" s="107">
        <v>10</v>
      </c>
      <c r="G102" s="343">
        <f>'Rapport financier'!Q176</f>
        <v>2024</v>
      </c>
      <c r="H102" s="343"/>
      <c r="J102" s="33">
        <v>10</v>
      </c>
      <c r="M102" s="33" t="str">
        <f>'Rapport financier'!B176</f>
        <v>St-François-Xavier</v>
      </c>
      <c r="Z102" s="247">
        <f>'Rapport financier'!K176</f>
        <v>107</v>
      </c>
    </row>
    <row r="103" spans="4:26" ht="12.75" customHeight="1" hidden="1">
      <c r="D103" s="107">
        <v>11</v>
      </c>
      <c r="F103" s="107">
        <v>11</v>
      </c>
      <c r="G103" s="343">
        <f>'Rapport financier'!Q177</f>
        <v>2025</v>
      </c>
      <c r="H103" s="343"/>
      <c r="J103" s="33">
        <v>11</v>
      </c>
      <c r="M103" s="33" t="str">
        <f>'Rapport financier'!B177</f>
        <v>St-Frère-André</v>
      </c>
      <c r="Z103" s="247">
        <f>'Rapport financier'!K177</f>
        <v>94</v>
      </c>
    </row>
    <row r="104" spans="4:26" ht="12.75" customHeight="1" hidden="1">
      <c r="D104" s="107">
        <v>12</v>
      </c>
      <c r="F104" s="107">
        <v>12</v>
      </c>
      <c r="G104" s="343">
        <f>'Rapport financier'!Q178</f>
        <v>2026</v>
      </c>
      <c r="H104" s="343"/>
      <c r="J104" s="33">
        <v>12</v>
      </c>
      <c r="M104" s="33" t="str">
        <f>'Rapport financier'!B178</f>
        <v>St-Jean-Baptiste (Nicolet)</v>
      </c>
      <c r="Z104" s="247">
        <f>'Rapport financier'!K178</f>
        <v>40</v>
      </c>
    </row>
    <row r="105" spans="4:26" ht="12.75" customHeight="1" hidden="1">
      <c r="D105" s="107">
        <v>13</v>
      </c>
      <c r="F105" s="14"/>
      <c r="G105" s="343">
        <f>'Rapport financier'!Q179</f>
        <v>2027</v>
      </c>
      <c r="H105" s="343"/>
      <c r="J105" s="33">
        <v>13</v>
      </c>
      <c r="M105" s="33" t="str">
        <f>'Rapport financier'!B179</f>
        <v>St-Jean-de-Brébeuf </v>
      </c>
      <c r="Z105" s="247">
        <f>'Rapport financier'!K179</f>
        <v>86</v>
      </c>
    </row>
    <row r="106" spans="4:26" ht="12.75" customHeight="1" hidden="1">
      <c r="D106" s="107">
        <v>14</v>
      </c>
      <c r="F106" s="14"/>
      <c r="G106" s="343">
        <f>'Rapport financier'!Q180</f>
        <v>2028</v>
      </c>
      <c r="H106" s="343"/>
      <c r="J106" s="33">
        <v>14</v>
      </c>
      <c r="M106" s="33" t="str">
        <f>'Rapport financier'!B180</f>
        <v>St-Louis</v>
      </c>
      <c r="Z106" s="247">
        <f>'Rapport financier'!K180</f>
        <v>49</v>
      </c>
    </row>
    <row r="107" spans="4:26" ht="12.75" customHeight="1" hidden="1">
      <c r="D107" s="107">
        <v>15</v>
      </c>
      <c r="F107" s="14"/>
      <c r="G107" s="343">
        <f>'Rapport financier'!Q181</f>
        <v>2029</v>
      </c>
      <c r="H107" s="343"/>
      <c r="J107" s="33">
        <v>15</v>
      </c>
      <c r="M107" s="33" t="str">
        <f>'Rapport financier'!B181</f>
        <v>St-Luc</v>
      </c>
      <c r="Z107" s="247">
        <f>'Rapport financier'!K181</f>
        <v>92</v>
      </c>
    </row>
    <row r="108" spans="4:26" ht="12.75" customHeight="1" hidden="1">
      <c r="D108" s="107">
        <v>16</v>
      </c>
      <c r="F108" s="14"/>
      <c r="G108" s="343">
        <f>'Rapport financier'!Q182</f>
        <v>2030</v>
      </c>
      <c r="H108" s="343"/>
      <c r="J108" s="33">
        <v>16</v>
      </c>
      <c r="M108" s="33" t="str">
        <f>'Rapport financier'!B182</f>
        <v>Ste-Marguerite-d'Youville</v>
      </c>
      <c r="Z108" s="247">
        <f>'Rapport financier'!K182</f>
        <v>99</v>
      </c>
    </row>
    <row r="109" spans="4:26" ht="12.75" customHeight="1" hidden="1">
      <c r="D109" s="107">
        <v>17</v>
      </c>
      <c r="F109" s="14"/>
      <c r="G109" s="343">
        <f>'Rapport financier'!Q183</f>
        <v>2031</v>
      </c>
      <c r="H109" s="343"/>
      <c r="J109" s="33">
        <v>17</v>
      </c>
      <c r="M109" s="33" t="str">
        <f>'Rapport financier'!B183</f>
        <v>Ste-Marguerite-Bourgeoys</v>
      </c>
      <c r="Z109" s="247">
        <f>'Rapport financier'!K183</f>
        <v>91</v>
      </c>
    </row>
    <row r="110" spans="4:26" ht="12.75" customHeight="1" hidden="1">
      <c r="D110" s="107">
        <v>18</v>
      </c>
      <c r="F110" s="14"/>
      <c r="G110" s="343">
        <f>'Rapport financier'!Q184</f>
        <v>2032</v>
      </c>
      <c r="H110" s="343"/>
      <c r="J110" s="33">
        <v>18</v>
      </c>
      <c r="M110" s="33" t="str">
        <f>'Rapport financier'!B184</f>
        <v>St-Michel</v>
      </c>
      <c r="Z110" s="247">
        <f>'Rapport financier'!K184</f>
        <v>98</v>
      </c>
    </row>
    <row r="111" spans="4:26" ht="12.75" customHeight="1" hidden="1">
      <c r="D111" s="107">
        <v>19</v>
      </c>
      <c r="F111" s="14"/>
      <c r="G111" s="343">
        <f>'Rapport financier'!Q185</f>
        <v>2033</v>
      </c>
      <c r="H111" s="343"/>
      <c r="J111" s="33">
        <v>19</v>
      </c>
      <c r="M111" s="33" t="str">
        <f>'Rapport financier'!B185</f>
        <v>St-Nicéphore</v>
      </c>
      <c r="Z111" s="247">
        <f>'Rapport financier'!K185</f>
        <v>57</v>
      </c>
    </row>
    <row r="112" spans="4:26" ht="12.75" customHeight="1" hidden="1">
      <c r="D112" s="107">
        <v>20</v>
      </c>
      <c r="F112" s="14"/>
      <c r="G112" s="343">
        <f>'Rapport financier'!Q186</f>
        <v>2034</v>
      </c>
      <c r="H112" s="343"/>
      <c r="J112" s="33">
        <v>20</v>
      </c>
      <c r="M112" s="33" t="str">
        <f>'Rapport financier'!B186</f>
        <v>Notre-Dame-de-la-Paix</v>
      </c>
      <c r="Z112" s="247">
        <f>'Rapport financier'!K186</f>
        <v>89</v>
      </c>
    </row>
    <row r="113" spans="4:26" ht="12.75" customHeight="1" hidden="1">
      <c r="D113" s="107">
        <v>21</v>
      </c>
      <c r="F113" s="14"/>
      <c r="G113" s="343">
        <f>'Rapport financier'!Q187</f>
        <v>2035</v>
      </c>
      <c r="H113" s="343"/>
      <c r="J113" s="33">
        <v>21</v>
      </c>
      <c r="M113" s="33" t="str">
        <f>'Rapport financier'!B187</f>
        <v>Notre-Dame-de-l'Espérance</v>
      </c>
      <c r="Z113" s="247">
        <f>'Rapport financier'!K187</f>
        <v>100</v>
      </c>
    </row>
    <row r="114" spans="4:26" ht="12.75" customHeight="1" hidden="1">
      <c r="D114" s="107">
        <v>22</v>
      </c>
      <c r="F114" s="14"/>
      <c r="G114" s="343">
        <f>'Rapport financier'!Q188</f>
        <v>2036</v>
      </c>
      <c r="H114" s="343"/>
      <c r="J114" s="33">
        <v>22</v>
      </c>
      <c r="M114" s="33" t="str">
        <f>'Rapport financier'!B188</f>
        <v>Notre-Dame-de-Lourdes</v>
      </c>
      <c r="Z114" s="247">
        <f>'Rapport financier'!K188</f>
        <v>95</v>
      </c>
    </row>
    <row r="115" spans="4:26" ht="12.75" customHeight="1" hidden="1">
      <c r="D115" s="107">
        <v>23</v>
      </c>
      <c r="F115" s="14"/>
      <c r="G115" s="343">
        <f>'Rapport financier'!Q189</f>
        <v>2037</v>
      </c>
      <c r="H115" s="343"/>
      <c r="J115" s="33">
        <v>23</v>
      </c>
      <c r="M115" s="33" t="str">
        <f>'Rapport financier'!B189</f>
        <v>Notre-Dame-des-Monts</v>
      </c>
      <c r="Z115" s="247">
        <f>'Rapport financier'!K189</f>
        <v>103</v>
      </c>
    </row>
    <row r="116" spans="4:26" ht="12.75" customHeight="1" hidden="1">
      <c r="D116" s="107">
        <v>24</v>
      </c>
      <c r="F116" s="14"/>
      <c r="G116" s="343">
        <f>'Rapport financier'!Q190</f>
        <v>2038</v>
      </c>
      <c r="H116" s="343"/>
      <c r="J116" s="33">
        <v>24</v>
      </c>
      <c r="M116" s="33" t="str">
        <f>'Rapport financier'!B190</f>
        <v>St-Paul Apôtre (Chesterville)</v>
      </c>
      <c r="Z116" s="247">
        <f>'Rapport financier'!K190</f>
        <v>63</v>
      </c>
    </row>
    <row r="117" spans="4:26" ht="12.75" customHeight="1" hidden="1">
      <c r="D117" s="107">
        <v>25</v>
      </c>
      <c r="F117" s="14"/>
      <c r="G117" s="343">
        <f>'Rapport financier'!Q191</f>
        <v>2039</v>
      </c>
      <c r="H117" s="343"/>
      <c r="J117" s="33">
        <v>25</v>
      </c>
      <c r="M117" s="33" t="str">
        <f>'Rapport financier'!B191</f>
        <v>Sacré-Cœur-de-Jésus</v>
      </c>
      <c r="Z117" s="247">
        <f>'Rapport financier'!K191</f>
        <v>104</v>
      </c>
    </row>
    <row r="118" spans="4:26" ht="12.75" customHeight="1" hidden="1">
      <c r="D118" s="107">
        <v>26</v>
      </c>
      <c r="F118" s="14"/>
      <c r="G118" s="343">
        <f>'Rapport financier'!Q192</f>
        <v>2040</v>
      </c>
      <c r="H118" s="343"/>
      <c r="J118" s="33">
        <v>26</v>
      </c>
      <c r="M118" s="33" t="str">
        <f>'Rapport financier'!B192</f>
        <v>St-Jean-Paul II</v>
      </c>
      <c r="Z118" s="247">
        <f>'Rapport financier'!K192</f>
        <v>105</v>
      </c>
    </row>
    <row r="119" spans="4:26" ht="12.75" customHeight="1" hidden="1">
      <c r="D119" s="107">
        <v>27</v>
      </c>
      <c r="F119" s="14"/>
      <c r="G119" s="343"/>
      <c r="H119" s="343"/>
      <c r="J119" s="33">
        <v>27</v>
      </c>
      <c r="M119" s="33" t="str">
        <f>'Rapport financier'!B193</f>
        <v>Ste-Victoire</v>
      </c>
      <c r="Z119" s="247">
        <f>'Rapport financier'!K193</f>
        <v>93</v>
      </c>
    </row>
    <row r="120" spans="4:26" ht="12.75" customHeight="1" hidden="1">
      <c r="D120" s="107">
        <v>28</v>
      </c>
      <c r="F120" s="14"/>
      <c r="G120" s="343"/>
      <c r="H120" s="343"/>
      <c r="J120" s="33">
        <v>28</v>
      </c>
      <c r="M120" s="33" t="str">
        <f>'Rapport financier'!B194</f>
        <v>Mission St-François</v>
      </c>
      <c r="Z120" s="247">
        <f>'Rapport financier'!K194</f>
        <v>400</v>
      </c>
    </row>
    <row r="121" spans="4:26" ht="12.75" customHeight="1" hidden="1">
      <c r="D121" s="107">
        <v>29</v>
      </c>
      <c r="F121" s="14"/>
      <c r="G121" s="343"/>
      <c r="H121" s="343"/>
      <c r="J121" s="33"/>
      <c r="M121" s="33"/>
      <c r="Z121" s="247"/>
    </row>
    <row r="122" spans="4:26" ht="12.75" customHeight="1" hidden="1">
      <c r="D122" s="107">
        <v>30</v>
      </c>
      <c r="F122" s="14"/>
      <c r="H122" s="66"/>
      <c r="J122" s="33"/>
      <c r="M122" s="33"/>
      <c r="Z122" s="247"/>
    </row>
    <row r="123" spans="4:26" ht="12.75" customHeight="1" hidden="1">
      <c r="D123" s="107">
        <v>31</v>
      </c>
      <c r="F123" s="14"/>
      <c r="H123" s="66"/>
      <c r="J123" s="33"/>
      <c r="M123" s="33"/>
      <c r="Z123" s="247"/>
    </row>
    <row r="124" spans="10:26" ht="12.75" customHeight="1" hidden="1">
      <c r="J124" s="33"/>
      <c r="M124" s="33"/>
      <c r="Z124" s="247"/>
    </row>
    <row r="125" spans="10:26" ht="12.75" customHeight="1" hidden="1">
      <c r="J125" s="33"/>
      <c r="M125" s="33"/>
      <c r="Z125" s="247"/>
    </row>
    <row r="126" spans="10:26" ht="12.75" customHeight="1" hidden="1">
      <c r="J126" s="33"/>
      <c r="M126" s="33"/>
      <c r="Z126" s="247"/>
    </row>
    <row r="127" spans="10:26" ht="12.75" customHeight="1">
      <c r="J127" s="33"/>
      <c r="M127" s="33"/>
      <c r="Z127" s="247"/>
    </row>
    <row r="128" spans="10:26" ht="12.75" customHeight="1">
      <c r="J128" s="33"/>
      <c r="M128" s="33"/>
      <c r="Z128" s="247"/>
    </row>
    <row r="129" spans="10:26" ht="12.75" customHeight="1">
      <c r="J129" s="33"/>
      <c r="M129" s="33"/>
      <c r="Z129" s="247"/>
    </row>
    <row r="130" spans="10:26" ht="12.75" customHeight="1">
      <c r="J130" s="33"/>
      <c r="M130" s="33"/>
      <c r="Z130" s="247"/>
    </row>
    <row r="131" spans="10:26" ht="12.75" customHeight="1">
      <c r="J131" s="33"/>
      <c r="M131" s="33"/>
      <c r="Z131" s="247"/>
    </row>
    <row r="132" spans="10:26" ht="12.75" customHeight="1">
      <c r="J132" s="33"/>
      <c r="M132" s="33"/>
      <c r="Z132" s="247"/>
    </row>
    <row r="133" spans="10:26" ht="12.75" customHeight="1">
      <c r="J133" s="33"/>
      <c r="M133" s="33"/>
      <c r="Z133" s="247"/>
    </row>
    <row r="134" spans="10:26" ht="12.75" customHeight="1">
      <c r="J134" s="33"/>
      <c r="M134" s="33"/>
      <c r="Z134" s="247"/>
    </row>
    <row r="135" spans="10:26" ht="12.75" customHeight="1">
      <c r="J135" s="33"/>
      <c r="M135" s="33"/>
      <c r="Z135" s="247"/>
    </row>
    <row r="136" spans="10:26" ht="12.75" customHeight="1">
      <c r="J136" s="33"/>
      <c r="M136" s="33"/>
      <c r="Z136" s="247"/>
    </row>
    <row r="137" spans="10:26" ht="12.75" customHeight="1">
      <c r="J137" s="33"/>
      <c r="M137" s="33"/>
      <c r="Z137" s="247"/>
    </row>
    <row r="138" spans="10:26" ht="12.75" customHeight="1">
      <c r="J138" s="33"/>
      <c r="M138" s="33"/>
      <c r="Z138" s="247"/>
    </row>
    <row r="139" spans="10:26" ht="12.75" customHeight="1">
      <c r="J139" s="33"/>
      <c r="M139" s="33"/>
      <c r="Z139" s="247"/>
    </row>
    <row r="140" spans="10:26" ht="12.75" customHeight="1">
      <c r="J140" s="33"/>
      <c r="M140" s="33"/>
      <c r="Z140" s="247"/>
    </row>
    <row r="141" spans="10:26" ht="12.75" customHeight="1">
      <c r="J141" s="33"/>
      <c r="M141" s="33"/>
      <c r="Z141" s="247"/>
    </row>
    <row r="142" spans="10:26" ht="12.75" customHeight="1">
      <c r="J142" s="33"/>
      <c r="M142" s="33"/>
      <c r="Z142" s="247"/>
    </row>
    <row r="143" spans="10:26" ht="12.75" customHeight="1">
      <c r="J143" s="33"/>
      <c r="M143" s="33"/>
      <c r="Z143" s="247"/>
    </row>
    <row r="144" spans="10:26" ht="12.75" customHeight="1">
      <c r="J144" s="33"/>
      <c r="M144" s="33"/>
      <c r="Z144" s="247"/>
    </row>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sheetData>
  <sheetProtection password="C896" sheet="1" objects="1" scenarios="1"/>
  <mergeCells count="129">
    <mergeCell ref="C75:V75"/>
    <mergeCell ref="A46:AC46"/>
    <mergeCell ref="A62:AC62"/>
    <mergeCell ref="T40:U40"/>
    <mergeCell ref="X40:Z40"/>
    <mergeCell ref="C70:V70"/>
    <mergeCell ref="C71:V71"/>
    <mergeCell ref="C72:V72"/>
    <mergeCell ref="C73:V73"/>
    <mergeCell ref="C74:V74"/>
    <mergeCell ref="C65:V65"/>
    <mergeCell ref="C66:V66"/>
    <mergeCell ref="C67:V67"/>
    <mergeCell ref="C68:V68"/>
    <mergeCell ref="C69:V69"/>
    <mergeCell ref="X64:AB64"/>
    <mergeCell ref="X65:AB65"/>
    <mergeCell ref="X66:AB66"/>
    <mergeCell ref="C64:V64"/>
    <mergeCell ref="C48:V48"/>
    <mergeCell ref="C49:V49"/>
    <mergeCell ref="C50:V50"/>
    <mergeCell ref="C51:V51"/>
    <mergeCell ref="C52:V52"/>
    <mergeCell ref="C53:V53"/>
    <mergeCell ref="C54:V54"/>
    <mergeCell ref="C55:V55"/>
    <mergeCell ref="C56:V56"/>
    <mergeCell ref="C57:V57"/>
    <mergeCell ref="C58:V58"/>
    <mergeCell ref="C59:V59"/>
    <mergeCell ref="X72:AB72"/>
    <mergeCell ref="X73:AB73"/>
    <mergeCell ref="X74:AB74"/>
    <mergeCell ref="X75:AB75"/>
    <mergeCell ref="X76:AB76"/>
    <mergeCell ref="X67:AB67"/>
    <mergeCell ref="X68:AB68"/>
    <mergeCell ref="X69:AB69"/>
    <mergeCell ref="X70:AB70"/>
    <mergeCell ref="X71:AB71"/>
    <mergeCell ref="X60:AB60"/>
    <mergeCell ref="X54:AB54"/>
    <mergeCell ref="X55:AB55"/>
    <mergeCell ref="X56:AB56"/>
    <mergeCell ref="X57:AB57"/>
    <mergeCell ref="X58:AB58"/>
    <mergeCell ref="X59:AB59"/>
    <mergeCell ref="T35:AC35"/>
    <mergeCell ref="A44:AC44"/>
    <mergeCell ref="X48:AB48"/>
    <mergeCell ref="E34:F34"/>
    <mergeCell ref="I34:R34"/>
    <mergeCell ref="D40:M40"/>
    <mergeCell ref="D41:M41"/>
    <mergeCell ref="A38:AC38"/>
    <mergeCell ref="I35:R35"/>
    <mergeCell ref="T34:AC34"/>
    <mergeCell ref="X49:AB49"/>
    <mergeCell ref="X50:AB50"/>
    <mergeCell ref="X51:AB51"/>
    <mergeCell ref="X52:AB52"/>
    <mergeCell ref="X53:AB53"/>
    <mergeCell ref="P22:S22"/>
    <mergeCell ref="P23:S23"/>
    <mergeCell ref="R24:S24"/>
    <mergeCell ref="R25:S25"/>
    <mergeCell ref="U22:X22"/>
    <mergeCell ref="U24:X24"/>
    <mergeCell ref="U25:X25"/>
    <mergeCell ref="U26:X26"/>
    <mergeCell ref="U27:X27"/>
    <mergeCell ref="U23:X23"/>
    <mergeCell ref="Z20:AC20"/>
    <mergeCell ref="A7:O7"/>
    <mergeCell ref="A20:Y20"/>
    <mergeCell ref="P17:S17"/>
    <mergeCell ref="U17:X17"/>
    <mergeCell ref="Z17:AC17"/>
    <mergeCell ref="P7:S7"/>
    <mergeCell ref="U7:X7"/>
    <mergeCell ref="Z7:AC7"/>
    <mergeCell ref="P15:S15"/>
    <mergeCell ref="U15:X15"/>
    <mergeCell ref="Z15:AC15"/>
    <mergeCell ref="P9:S9"/>
    <mergeCell ref="P13:S13"/>
    <mergeCell ref="U13:X13"/>
    <mergeCell ref="Z13:AC13"/>
    <mergeCell ref="A1:AC1"/>
    <mergeCell ref="Z5:AC5"/>
    <mergeCell ref="V5:Y5"/>
    <mergeCell ref="E3:T3"/>
    <mergeCell ref="X3:AC3"/>
    <mergeCell ref="P5:Q5"/>
    <mergeCell ref="U9:X9"/>
    <mergeCell ref="Z9:AC9"/>
    <mergeCell ref="P11:S11"/>
    <mergeCell ref="U11:X11"/>
    <mergeCell ref="Z11:AC11"/>
    <mergeCell ref="G93:H93"/>
    <mergeCell ref="G94:H94"/>
    <mergeCell ref="G95:H95"/>
    <mergeCell ref="G96:H96"/>
    <mergeCell ref="G97:H97"/>
    <mergeCell ref="G98:H98"/>
    <mergeCell ref="G99:H99"/>
    <mergeCell ref="G100:H100"/>
    <mergeCell ref="G101:H101"/>
    <mergeCell ref="G102:H102"/>
    <mergeCell ref="G103:H103"/>
    <mergeCell ref="G104:H104"/>
    <mergeCell ref="G116:H116"/>
    <mergeCell ref="G105:H105"/>
    <mergeCell ref="G106:H106"/>
    <mergeCell ref="G107:H107"/>
    <mergeCell ref="G108:H108"/>
    <mergeCell ref="G109:H109"/>
    <mergeCell ref="G110:H110"/>
    <mergeCell ref="G117:H117"/>
    <mergeCell ref="G118:H118"/>
    <mergeCell ref="G119:H119"/>
    <mergeCell ref="G120:H120"/>
    <mergeCell ref="G121:H121"/>
    <mergeCell ref="G111:H111"/>
    <mergeCell ref="G112:H112"/>
    <mergeCell ref="G113:H113"/>
    <mergeCell ref="G114:H114"/>
    <mergeCell ref="G115:H115"/>
  </mergeCells>
  <dataValidations count="7">
    <dataValidation type="list" allowBlank="1" showInputMessage="1" showErrorMessage="1" sqref="O5 L5 Q24:Q25">
      <formula1>$F$93:$F$104</formula1>
    </dataValidation>
    <dataValidation type="list" allowBlank="1" showInputMessage="1" showErrorMessage="1" sqref="K5 N5 P24:P25">
      <formula1>$D$93:$D$123</formula1>
    </dataValidation>
    <dataValidation type="list" allowBlank="1" showInputMessage="1" showErrorMessage="1" sqref="R25:S25">
      <formula1>$G$96:$G$118</formula1>
    </dataValidation>
    <dataValidation type="list" allowBlank="1" showInputMessage="1" showErrorMessage="1" sqref="E3:T3">
      <formula1>$M$93:$M$120</formula1>
    </dataValidation>
    <dataValidation type="list" allowBlank="1" showInputMessage="1" showErrorMessage="1" sqref="Z5">
      <formula1>$AA$93:$AA$94</formula1>
    </dataValidation>
    <dataValidation type="list" allowBlank="1" showInputMessage="1" showErrorMessage="1" sqref="R24:S24">
      <formula1>$G$96:$G$118</formula1>
    </dataValidation>
    <dataValidation type="list" allowBlank="1" showInputMessage="1" showErrorMessage="1" sqref="P5:Q5">
      <formula1>$G$96:$G$118</formula1>
    </dataValidation>
  </dataValidations>
  <printOptions horizontalCentered="1"/>
  <pageMargins left="0.6" right="0.6" top="0.65" bottom="0.65" header="0.65" footer="0.65"/>
  <pageSetup fitToHeight="2" horizontalDpi="600" verticalDpi="600" orientation="portrait" scale="94" r:id="rId4"/>
  <rowBreaks count="1" manualBreakCount="1">
    <brk id="42" max="28" man="1"/>
  </rowBreaks>
  <drawing r:id="rId3"/>
  <legacyDrawing r:id="rId2"/>
</worksheet>
</file>

<file path=xl/worksheets/sheet5.xml><?xml version="1.0" encoding="utf-8"?>
<worksheet xmlns="http://schemas.openxmlformats.org/spreadsheetml/2006/main" xmlns:r="http://schemas.openxmlformats.org/officeDocument/2006/relationships">
  <dimension ref="A1:AN104"/>
  <sheetViews>
    <sheetView showGridLines="0" workbookViewId="0" topLeftCell="A1">
      <selection activeCell="F3" sqref="F3:T3"/>
    </sheetView>
  </sheetViews>
  <sheetFormatPr defaultColWidth="11.421875" defaultRowHeight="12.75"/>
  <cols>
    <col min="1" max="101" width="3.28125" style="0" customWidth="1"/>
  </cols>
  <sheetData>
    <row r="1" spans="1:29" ht="20.25" customHeight="1" thickBot="1">
      <c r="A1" s="475" t="s">
        <v>241</v>
      </c>
      <c r="B1" s="476"/>
      <c r="C1" s="476"/>
      <c r="D1" s="476"/>
      <c r="E1" s="476"/>
      <c r="F1" s="476"/>
      <c r="G1" s="476"/>
      <c r="H1" s="476"/>
      <c r="I1" s="476"/>
      <c r="J1" s="476"/>
      <c r="K1" s="476"/>
      <c r="L1" s="476"/>
      <c r="M1" s="476"/>
      <c r="N1" s="476"/>
      <c r="O1" s="476"/>
      <c r="P1" s="476"/>
      <c r="Q1" s="477"/>
      <c r="R1" s="477"/>
      <c r="S1" s="477"/>
      <c r="T1" s="477"/>
      <c r="U1" s="477"/>
      <c r="V1" s="477"/>
      <c r="W1" s="477"/>
      <c r="X1" s="477"/>
      <c r="Y1" s="477"/>
      <c r="Z1" s="477"/>
      <c r="AA1" s="477"/>
      <c r="AB1" s="477"/>
      <c r="AC1" s="478"/>
    </row>
    <row r="2" spans="1:29" s="201" customFormat="1" ht="16.5" customHeight="1">
      <c r="A2" s="173"/>
      <c r="B2" s="173"/>
      <c r="C2" s="173"/>
      <c r="D2" s="173"/>
      <c r="E2" s="173"/>
      <c r="F2" s="173"/>
      <c r="G2" s="173"/>
      <c r="H2" s="173"/>
      <c r="I2" s="173"/>
      <c r="J2" s="173"/>
      <c r="K2" s="173"/>
      <c r="L2" s="173"/>
      <c r="M2" s="173"/>
      <c r="N2" s="173"/>
      <c r="O2" s="173"/>
      <c r="P2" s="173"/>
      <c r="Q2" s="262"/>
      <c r="R2" s="262"/>
      <c r="S2" s="262"/>
      <c r="T2" s="262"/>
      <c r="U2" s="262"/>
      <c r="V2" s="262"/>
      <c r="W2" s="262"/>
      <c r="X2" s="262"/>
      <c r="Y2" s="262"/>
      <c r="Z2" s="262"/>
      <c r="AA2" s="262"/>
      <c r="AB2" s="262"/>
      <c r="AC2" s="263"/>
    </row>
    <row r="3" spans="1:29" s="201" customFormat="1" ht="18" customHeight="1">
      <c r="A3" s="280" t="s">
        <v>46</v>
      </c>
      <c r="E3" s="277"/>
      <c r="F3" s="494"/>
      <c r="G3" s="494"/>
      <c r="H3" s="494"/>
      <c r="I3" s="494"/>
      <c r="J3" s="494"/>
      <c r="K3" s="494"/>
      <c r="L3" s="494"/>
      <c r="M3" s="494"/>
      <c r="N3" s="494"/>
      <c r="O3" s="494"/>
      <c r="P3" s="494"/>
      <c r="Q3" s="494"/>
      <c r="R3" s="494"/>
      <c r="S3" s="494"/>
      <c r="T3" s="494"/>
      <c r="U3" s="264"/>
      <c r="V3" s="264"/>
      <c r="W3" s="265" t="s">
        <v>47</v>
      </c>
      <c r="X3" s="479" t="e">
        <f>VLOOKUP(F3,B66:R93,17,FALSE)</f>
        <v>#N/A</v>
      </c>
      <c r="Y3" s="479"/>
      <c r="Z3" s="479"/>
      <c r="AA3" s="479"/>
      <c r="AB3" s="479"/>
      <c r="AC3" s="479"/>
    </row>
    <row r="4" s="201" customFormat="1" ht="15" customHeight="1"/>
    <row r="5" spans="1:15" s="201" customFormat="1" ht="15" customHeight="1">
      <c r="A5" s="266" t="s">
        <v>242</v>
      </c>
      <c r="M5" s="474"/>
      <c r="N5" s="474"/>
      <c r="O5" s="474"/>
    </row>
    <row r="6" spans="17:21" s="201" customFormat="1" ht="15" customHeight="1">
      <c r="Q6" s="480" t="s">
        <v>243</v>
      </c>
      <c r="R6" s="480"/>
      <c r="S6" s="480"/>
      <c r="T6" s="480"/>
      <c r="U6" s="480"/>
    </row>
    <row r="7" spans="1:29" s="201" customFormat="1" ht="15" customHeight="1">
      <c r="A7" s="267" t="s">
        <v>244</v>
      </c>
      <c r="Q7" s="480" t="s">
        <v>245</v>
      </c>
      <c r="R7" s="480"/>
      <c r="S7" s="266"/>
      <c r="T7" s="480" t="s">
        <v>246</v>
      </c>
      <c r="U7" s="480"/>
      <c r="X7" s="480" t="s">
        <v>166</v>
      </c>
      <c r="Y7" s="480"/>
      <c r="Z7" s="480"/>
      <c r="AA7" s="480"/>
      <c r="AB7" s="480"/>
      <c r="AC7" s="480"/>
    </row>
    <row r="8" spans="2:29" s="201" customFormat="1" ht="15" customHeight="1">
      <c r="B8" s="268" t="s">
        <v>247</v>
      </c>
      <c r="C8" s="268"/>
      <c r="D8" s="268"/>
      <c r="E8" s="268"/>
      <c r="F8" s="268"/>
      <c r="G8" s="268"/>
      <c r="H8" s="268"/>
      <c r="I8" s="268"/>
      <c r="J8" s="268"/>
      <c r="K8" s="268"/>
      <c r="L8" s="268"/>
      <c r="M8" s="268"/>
      <c r="N8" s="268"/>
      <c r="O8" s="268"/>
      <c r="P8" s="268"/>
      <c r="Q8" s="473"/>
      <c r="R8" s="473"/>
      <c r="S8" s="202"/>
      <c r="T8" s="473"/>
      <c r="U8" s="473"/>
      <c r="V8" s="202"/>
      <c r="W8" s="202"/>
      <c r="X8" s="456"/>
      <c r="Y8" s="456"/>
      <c r="Z8" s="456"/>
      <c r="AA8" s="456"/>
      <c r="AB8" s="456"/>
      <c r="AC8" s="456"/>
    </row>
    <row r="9" spans="2:29" s="201" customFormat="1" ht="15" customHeight="1">
      <c r="B9" s="268" t="s">
        <v>248</v>
      </c>
      <c r="C9" s="268"/>
      <c r="D9" s="268"/>
      <c r="E9" s="268"/>
      <c r="F9" s="268"/>
      <c r="G9" s="268"/>
      <c r="H9" s="268"/>
      <c r="I9" s="268"/>
      <c r="J9" s="268"/>
      <c r="K9" s="268"/>
      <c r="L9" s="268"/>
      <c r="M9" s="268"/>
      <c r="N9" s="268"/>
      <c r="O9" s="268"/>
      <c r="P9" s="268"/>
      <c r="Q9" s="473"/>
      <c r="R9" s="473"/>
      <c r="S9" s="202"/>
      <c r="T9" s="473"/>
      <c r="U9" s="473"/>
      <c r="V9" s="202"/>
      <c r="W9" s="202"/>
      <c r="X9" s="456"/>
      <c r="Y9" s="456"/>
      <c r="Z9" s="456"/>
      <c r="AA9" s="456"/>
      <c r="AB9" s="456"/>
      <c r="AC9" s="456"/>
    </row>
    <row r="10" spans="2:29" s="201" customFormat="1" ht="15" customHeight="1">
      <c r="B10" s="268" t="s">
        <v>249</v>
      </c>
      <c r="C10" s="268"/>
      <c r="D10" s="268"/>
      <c r="E10" s="268"/>
      <c r="F10" s="268"/>
      <c r="G10" s="268"/>
      <c r="H10" s="268"/>
      <c r="I10" s="268"/>
      <c r="J10" s="268"/>
      <c r="K10" s="268"/>
      <c r="L10" s="268"/>
      <c r="M10" s="268"/>
      <c r="N10" s="268"/>
      <c r="O10" s="268"/>
      <c r="P10" s="268"/>
      <c r="Q10" s="473"/>
      <c r="R10" s="473"/>
      <c r="S10" s="202"/>
      <c r="T10" s="473"/>
      <c r="U10" s="473"/>
      <c r="V10" s="202"/>
      <c r="W10" s="202"/>
      <c r="X10" s="456"/>
      <c r="Y10" s="456"/>
      <c r="Z10" s="456"/>
      <c r="AA10" s="456"/>
      <c r="AB10" s="456"/>
      <c r="AC10" s="456"/>
    </row>
    <row r="11" spans="2:29" s="201" customFormat="1" ht="15" customHeight="1">
      <c r="B11" s="268" t="s">
        <v>250</v>
      </c>
      <c r="C11" s="268"/>
      <c r="D11" s="268"/>
      <c r="E11" s="268"/>
      <c r="F11" s="268"/>
      <c r="G11" s="268"/>
      <c r="H11" s="268"/>
      <c r="I11" s="268"/>
      <c r="J11" s="268"/>
      <c r="K11" s="268"/>
      <c r="L11" s="268"/>
      <c r="M11" s="268"/>
      <c r="N11" s="268"/>
      <c r="O11" s="268"/>
      <c r="P11" s="268"/>
      <c r="Q11" s="473"/>
      <c r="R11" s="473"/>
      <c r="S11" s="202"/>
      <c r="T11" s="473"/>
      <c r="U11" s="473"/>
      <c r="V11" s="202"/>
      <c r="W11" s="202"/>
      <c r="X11" s="456"/>
      <c r="Y11" s="456"/>
      <c r="Z11" s="456"/>
      <c r="AA11" s="456"/>
      <c r="AB11" s="456"/>
      <c r="AC11" s="456"/>
    </row>
    <row r="12" spans="2:29" s="201" customFormat="1" ht="15" customHeight="1">
      <c r="B12" s="484" t="s">
        <v>262</v>
      </c>
      <c r="C12" s="484"/>
      <c r="D12" s="484"/>
      <c r="E12" s="484"/>
      <c r="F12" s="484"/>
      <c r="G12" s="484"/>
      <c r="H12" s="484"/>
      <c r="I12" s="484"/>
      <c r="J12" s="484"/>
      <c r="K12" s="484"/>
      <c r="L12" s="484"/>
      <c r="M12" s="484"/>
      <c r="N12" s="268"/>
      <c r="O12" s="268"/>
      <c r="P12" s="268"/>
      <c r="Q12" s="473"/>
      <c r="R12" s="473"/>
      <c r="S12" s="202"/>
      <c r="T12" s="473"/>
      <c r="U12" s="473"/>
      <c r="V12" s="202"/>
      <c r="W12" s="202"/>
      <c r="X12" s="456"/>
      <c r="Y12" s="456"/>
      <c r="Z12" s="456"/>
      <c r="AA12" s="456"/>
      <c r="AB12" s="456"/>
      <c r="AC12" s="456"/>
    </row>
    <row r="13" spans="2:29" s="201" customFormat="1" ht="15" customHeight="1">
      <c r="B13" s="484" t="s">
        <v>262</v>
      </c>
      <c r="C13" s="484"/>
      <c r="D13" s="484"/>
      <c r="E13" s="484"/>
      <c r="F13" s="484"/>
      <c r="G13" s="484"/>
      <c r="H13" s="484"/>
      <c r="I13" s="484"/>
      <c r="J13" s="484"/>
      <c r="K13" s="484"/>
      <c r="L13" s="484"/>
      <c r="M13" s="484"/>
      <c r="N13" s="268"/>
      <c r="O13" s="268"/>
      <c r="P13" s="268"/>
      <c r="Q13" s="473"/>
      <c r="R13" s="473"/>
      <c r="S13" s="202"/>
      <c r="T13" s="473"/>
      <c r="U13" s="473"/>
      <c r="V13" s="202"/>
      <c r="W13" s="202"/>
      <c r="X13" s="456"/>
      <c r="Y13" s="456"/>
      <c r="Z13" s="456"/>
      <c r="AA13" s="456"/>
      <c r="AB13" s="456"/>
      <c r="AC13" s="456"/>
    </row>
    <row r="14" spans="2:29" s="201" customFormat="1" ht="15" customHeight="1" thickBot="1">
      <c r="B14" s="484" t="s">
        <v>262</v>
      </c>
      <c r="C14" s="484"/>
      <c r="D14" s="484"/>
      <c r="E14" s="484"/>
      <c r="F14" s="484"/>
      <c r="G14" s="484"/>
      <c r="H14" s="484"/>
      <c r="I14" s="484"/>
      <c r="J14" s="484"/>
      <c r="K14" s="484"/>
      <c r="L14" s="484"/>
      <c r="M14" s="484"/>
      <c r="N14" s="268"/>
      <c r="O14" s="268"/>
      <c r="P14" s="268"/>
      <c r="Q14" s="473"/>
      <c r="R14" s="473"/>
      <c r="S14" s="202"/>
      <c r="T14" s="473"/>
      <c r="U14" s="473"/>
      <c r="V14" s="202"/>
      <c r="W14" s="202"/>
      <c r="X14" s="468"/>
      <c r="Y14" s="468"/>
      <c r="Z14" s="468"/>
      <c r="AA14" s="468"/>
      <c r="AB14" s="468"/>
      <c r="AC14" s="468"/>
    </row>
    <row r="15" spans="2:29" s="201" customFormat="1" ht="15" customHeight="1" thickBot="1">
      <c r="B15" s="202"/>
      <c r="C15" s="202"/>
      <c r="D15" s="202"/>
      <c r="E15" s="202"/>
      <c r="F15" s="202"/>
      <c r="G15" s="202"/>
      <c r="H15" s="202"/>
      <c r="I15" s="202"/>
      <c r="J15" s="202"/>
      <c r="K15" s="202"/>
      <c r="L15" s="202"/>
      <c r="M15" s="202"/>
      <c r="Q15" s="269"/>
      <c r="R15" s="269"/>
      <c r="S15" s="264"/>
      <c r="T15" s="485"/>
      <c r="U15" s="486"/>
      <c r="V15" s="486"/>
      <c r="W15" s="487"/>
      <c r="X15" s="488">
        <f>SUM(X8:AC14)</f>
        <v>0</v>
      </c>
      <c r="Y15" s="489"/>
      <c r="Z15" s="489"/>
      <c r="AA15" s="489"/>
      <c r="AB15" s="489"/>
      <c r="AC15" s="490"/>
    </row>
    <row r="16" spans="17:40" s="201" customFormat="1" ht="9.75" customHeight="1">
      <c r="Q16" s="202"/>
      <c r="R16" s="202"/>
      <c r="S16" s="202"/>
      <c r="T16" s="202"/>
      <c r="U16" s="202"/>
      <c r="X16" s="491"/>
      <c r="Y16" s="491"/>
      <c r="Z16" s="491"/>
      <c r="AA16" s="491"/>
      <c r="AB16" s="491"/>
      <c r="AC16" s="491"/>
      <c r="AN16" s="271"/>
    </row>
    <row r="17" spans="1:29" s="201" customFormat="1" ht="15" customHeight="1">
      <c r="A17" s="267" t="s">
        <v>251</v>
      </c>
      <c r="Q17" s="480" t="s">
        <v>245</v>
      </c>
      <c r="R17" s="480"/>
      <c r="S17" s="266"/>
      <c r="T17" s="480" t="s">
        <v>246</v>
      </c>
      <c r="U17" s="480"/>
      <c r="X17" s="480" t="s">
        <v>166</v>
      </c>
      <c r="Y17" s="480"/>
      <c r="Z17" s="480"/>
      <c r="AA17" s="480"/>
      <c r="AB17" s="480"/>
      <c r="AC17" s="480"/>
    </row>
    <row r="18" spans="2:29" s="201" customFormat="1" ht="15" customHeight="1">
      <c r="B18" s="268" t="s">
        <v>247</v>
      </c>
      <c r="C18" s="268"/>
      <c r="D18" s="268"/>
      <c r="E18" s="268"/>
      <c r="F18" s="268"/>
      <c r="G18" s="268"/>
      <c r="H18" s="268"/>
      <c r="I18" s="268"/>
      <c r="J18" s="268"/>
      <c r="K18" s="268"/>
      <c r="L18" s="268"/>
      <c r="M18" s="268"/>
      <c r="N18" s="268"/>
      <c r="O18" s="268"/>
      <c r="P18" s="268"/>
      <c r="Q18" s="473"/>
      <c r="R18" s="473"/>
      <c r="S18" s="202"/>
      <c r="T18" s="473"/>
      <c r="U18" s="473"/>
      <c r="V18" s="202"/>
      <c r="W18" s="202"/>
      <c r="X18" s="456"/>
      <c r="Y18" s="456"/>
      <c r="Z18" s="456"/>
      <c r="AA18" s="456"/>
      <c r="AB18" s="456"/>
      <c r="AC18" s="456"/>
    </row>
    <row r="19" spans="2:29" s="201" customFormat="1" ht="15" customHeight="1">
      <c r="B19" s="268" t="s">
        <v>248</v>
      </c>
      <c r="C19" s="268"/>
      <c r="D19" s="268"/>
      <c r="E19" s="268"/>
      <c r="F19" s="268"/>
      <c r="G19" s="268"/>
      <c r="H19" s="268"/>
      <c r="I19" s="268"/>
      <c r="J19" s="268"/>
      <c r="K19" s="268"/>
      <c r="L19" s="268"/>
      <c r="M19" s="268"/>
      <c r="N19" s="268"/>
      <c r="O19" s="268"/>
      <c r="P19" s="268"/>
      <c r="Q19" s="473"/>
      <c r="R19" s="473"/>
      <c r="S19" s="202"/>
      <c r="T19" s="473"/>
      <c r="U19" s="473"/>
      <c r="V19" s="202"/>
      <c r="W19" s="202"/>
      <c r="X19" s="456"/>
      <c r="Y19" s="456"/>
      <c r="Z19" s="456"/>
      <c r="AA19" s="456"/>
      <c r="AB19" s="456"/>
      <c r="AC19" s="456"/>
    </row>
    <row r="20" spans="2:29" s="201" customFormat="1" ht="15" customHeight="1">
      <c r="B20" s="268" t="s">
        <v>249</v>
      </c>
      <c r="C20" s="268"/>
      <c r="D20" s="268"/>
      <c r="E20" s="268"/>
      <c r="F20" s="268"/>
      <c r="G20" s="268"/>
      <c r="H20" s="268"/>
      <c r="I20" s="268"/>
      <c r="J20" s="268"/>
      <c r="K20" s="268"/>
      <c r="L20" s="268"/>
      <c r="M20" s="268"/>
      <c r="N20" s="268"/>
      <c r="O20" s="268"/>
      <c r="P20" s="268"/>
      <c r="Q20" s="473"/>
      <c r="R20" s="473"/>
      <c r="S20" s="202"/>
      <c r="T20" s="473"/>
      <c r="U20" s="473"/>
      <c r="V20" s="202"/>
      <c r="W20" s="202"/>
      <c r="X20" s="456"/>
      <c r="Y20" s="456"/>
      <c r="Z20" s="456"/>
      <c r="AA20" s="456"/>
      <c r="AB20" s="456"/>
      <c r="AC20" s="456"/>
    </row>
    <row r="21" spans="2:29" s="201" customFormat="1" ht="15" customHeight="1">
      <c r="B21" s="268" t="s">
        <v>250</v>
      </c>
      <c r="C21" s="268"/>
      <c r="D21" s="268"/>
      <c r="E21" s="268"/>
      <c r="F21" s="268"/>
      <c r="G21" s="268"/>
      <c r="H21" s="268"/>
      <c r="I21" s="268"/>
      <c r="J21" s="268"/>
      <c r="K21" s="268"/>
      <c r="L21" s="268"/>
      <c r="M21" s="268"/>
      <c r="N21" s="268"/>
      <c r="O21" s="268"/>
      <c r="P21" s="268"/>
      <c r="Q21" s="473"/>
      <c r="R21" s="473"/>
      <c r="S21" s="202"/>
      <c r="T21" s="473"/>
      <c r="U21" s="473"/>
      <c r="V21" s="202"/>
      <c r="W21" s="202"/>
      <c r="X21" s="456"/>
      <c r="Y21" s="456"/>
      <c r="Z21" s="456"/>
      <c r="AA21" s="456"/>
      <c r="AB21" s="456"/>
      <c r="AC21" s="456"/>
    </row>
    <row r="22" spans="2:29" s="201" customFormat="1" ht="15" customHeight="1">
      <c r="B22" s="484" t="s">
        <v>262</v>
      </c>
      <c r="C22" s="484"/>
      <c r="D22" s="484"/>
      <c r="E22" s="484"/>
      <c r="F22" s="484"/>
      <c r="G22" s="484"/>
      <c r="H22" s="484"/>
      <c r="I22" s="484"/>
      <c r="J22" s="484"/>
      <c r="K22" s="484"/>
      <c r="L22" s="484"/>
      <c r="M22" s="484"/>
      <c r="N22" s="268"/>
      <c r="O22" s="268"/>
      <c r="P22" s="268"/>
      <c r="Q22" s="473"/>
      <c r="R22" s="473"/>
      <c r="S22" s="202"/>
      <c r="T22" s="473"/>
      <c r="U22" s="473"/>
      <c r="V22" s="202"/>
      <c r="W22" s="202"/>
      <c r="X22" s="456"/>
      <c r="Y22" s="456"/>
      <c r="Z22" s="456"/>
      <c r="AA22" s="456"/>
      <c r="AB22" s="456"/>
      <c r="AC22" s="456"/>
    </row>
    <row r="23" spans="2:29" s="201" customFormat="1" ht="15" customHeight="1">
      <c r="B23" s="484" t="s">
        <v>262</v>
      </c>
      <c r="C23" s="484"/>
      <c r="D23" s="484"/>
      <c r="E23" s="484"/>
      <c r="F23" s="484"/>
      <c r="G23" s="484"/>
      <c r="H23" s="484"/>
      <c r="I23" s="484"/>
      <c r="J23" s="484"/>
      <c r="K23" s="484"/>
      <c r="L23" s="484"/>
      <c r="M23" s="484"/>
      <c r="N23" s="268"/>
      <c r="O23" s="268"/>
      <c r="P23" s="268"/>
      <c r="Q23" s="473"/>
      <c r="R23" s="473"/>
      <c r="S23" s="202"/>
      <c r="T23" s="473"/>
      <c r="U23" s="473"/>
      <c r="V23" s="202"/>
      <c r="W23" s="202"/>
      <c r="X23" s="456"/>
      <c r="Y23" s="456"/>
      <c r="Z23" s="456"/>
      <c r="AA23" s="456"/>
      <c r="AB23" s="456"/>
      <c r="AC23" s="456"/>
    </row>
    <row r="24" spans="2:29" s="201" customFormat="1" ht="15" customHeight="1" thickBot="1">
      <c r="B24" s="484" t="s">
        <v>262</v>
      </c>
      <c r="C24" s="484"/>
      <c r="D24" s="484"/>
      <c r="E24" s="484"/>
      <c r="F24" s="484"/>
      <c r="G24" s="484"/>
      <c r="H24" s="484"/>
      <c r="I24" s="484"/>
      <c r="J24" s="484"/>
      <c r="K24" s="484"/>
      <c r="L24" s="484"/>
      <c r="M24" s="484"/>
      <c r="N24" s="268"/>
      <c r="O24" s="268"/>
      <c r="P24" s="268"/>
      <c r="Q24" s="473"/>
      <c r="R24" s="473"/>
      <c r="S24" s="202"/>
      <c r="T24" s="473"/>
      <c r="U24" s="473"/>
      <c r="V24" s="202"/>
      <c r="W24" s="202"/>
      <c r="X24" s="456"/>
      <c r="Y24" s="456"/>
      <c r="Z24" s="456"/>
      <c r="AA24" s="456"/>
      <c r="AB24" s="456"/>
      <c r="AC24" s="456"/>
    </row>
    <row r="25" spans="2:29" s="201" customFormat="1" ht="15" customHeight="1" thickBot="1">
      <c r="B25" s="202"/>
      <c r="C25" s="202"/>
      <c r="D25" s="202"/>
      <c r="E25" s="202"/>
      <c r="F25" s="202"/>
      <c r="G25" s="202"/>
      <c r="H25" s="202"/>
      <c r="I25" s="202"/>
      <c r="J25" s="202"/>
      <c r="K25" s="202"/>
      <c r="L25" s="202"/>
      <c r="M25" s="202"/>
      <c r="Q25" s="269"/>
      <c r="R25" s="269"/>
      <c r="S25" s="264"/>
      <c r="T25" s="269"/>
      <c r="U25" s="269"/>
      <c r="V25" s="202"/>
      <c r="W25" s="202"/>
      <c r="X25" s="488">
        <f>SUM(X18:AC24)</f>
        <v>0</v>
      </c>
      <c r="Y25" s="489"/>
      <c r="Z25" s="489"/>
      <c r="AA25" s="489"/>
      <c r="AB25" s="489"/>
      <c r="AC25" s="490"/>
    </row>
    <row r="26" s="201" customFormat="1" ht="9.75" customHeight="1"/>
    <row r="27" spans="1:29" s="201" customFormat="1" ht="15" customHeight="1">
      <c r="A27" s="267" t="s">
        <v>252</v>
      </c>
      <c r="Q27" s="480" t="s">
        <v>245</v>
      </c>
      <c r="R27" s="480"/>
      <c r="S27" s="266"/>
      <c r="T27" s="480" t="s">
        <v>246</v>
      </c>
      <c r="U27" s="480"/>
      <c r="X27" s="480" t="s">
        <v>166</v>
      </c>
      <c r="Y27" s="480"/>
      <c r="Z27" s="480"/>
      <c r="AA27" s="480"/>
      <c r="AB27" s="480"/>
      <c r="AC27" s="480"/>
    </row>
    <row r="28" spans="2:29" s="201" customFormat="1" ht="15" customHeight="1">
      <c r="B28" s="492" t="s">
        <v>263</v>
      </c>
      <c r="C28" s="492"/>
      <c r="D28" s="492"/>
      <c r="E28" s="492"/>
      <c r="F28" s="492"/>
      <c r="G28" s="492"/>
      <c r="H28" s="492"/>
      <c r="I28" s="492"/>
      <c r="J28" s="492"/>
      <c r="K28" s="492"/>
      <c r="L28" s="492"/>
      <c r="M28" s="492"/>
      <c r="N28" s="268"/>
      <c r="O28" s="268"/>
      <c r="P28" s="268"/>
      <c r="Q28" s="473"/>
      <c r="R28" s="473"/>
      <c r="S28" s="202"/>
      <c r="T28" s="473"/>
      <c r="U28" s="473"/>
      <c r="V28" s="202"/>
      <c r="W28" s="202"/>
      <c r="X28" s="456"/>
      <c r="Y28" s="456"/>
      <c r="Z28" s="456"/>
      <c r="AA28" s="456"/>
      <c r="AB28" s="456"/>
      <c r="AC28" s="456"/>
    </row>
    <row r="29" spans="2:29" s="201" customFormat="1" ht="15" customHeight="1" thickBot="1">
      <c r="B29" s="492" t="s">
        <v>263</v>
      </c>
      <c r="C29" s="492"/>
      <c r="D29" s="492"/>
      <c r="E29" s="492"/>
      <c r="F29" s="492"/>
      <c r="G29" s="492"/>
      <c r="H29" s="492"/>
      <c r="I29" s="492"/>
      <c r="J29" s="492"/>
      <c r="K29" s="492"/>
      <c r="L29" s="492"/>
      <c r="M29" s="492"/>
      <c r="N29" s="268"/>
      <c r="O29" s="268"/>
      <c r="P29" s="268"/>
      <c r="Q29" s="473"/>
      <c r="R29" s="473"/>
      <c r="S29" s="202"/>
      <c r="T29" s="473"/>
      <c r="U29" s="473"/>
      <c r="V29" s="202"/>
      <c r="W29" s="202"/>
      <c r="X29" s="456"/>
      <c r="Y29" s="456"/>
      <c r="Z29" s="456"/>
      <c r="AA29" s="456"/>
      <c r="AB29" s="456"/>
      <c r="AC29" s="456"/>
    </row>
    <row r="30" spans="2:29" s="201" customFormat="1" ht="15" customHeight="1" thickBot="1">
      <c r="B30" s="202"/>
      <c r="C30" s="202"/>
      <c r="D30" s="202"/>
      <c r="E30" s="202"/>
      <c r="F30" s="202"/>
      <c r="G30" s="202"/>
      <c r="H30" s="202"/>
      <c r="I30" s="202"/>
      <c r="J30" s="202"/>
      <c r="K30" s="202"/>
      <c r="L30" s="202"/>
      <c r="M30" s="202"/>
      <c r="Q30" s="269"/>
      <c r="R30" s="269"/>
      <c r="S30" s="264"/>
      <c r="T30" s="269"/>
      <c r="U30" s="269"/>
      <c r="V30" s="202"/>
      <c r="W30" s="202"/>
      <c r="X30" s="465">
        <f>SUM(X28:AC29)</f>
        <v>0</v>
      </c>
      <c r="Y30" s="466"/>
      <c r="Z30" s="466"/>
      <c r="AA30" s="466"/>
      <c r="AB30" s="466"/>
      <c r="AC30" s="467"/>
    </row>
    <row r="31" spans="2:30" s="201" customFormat="1" ht="9.75" customHeight="1">
      <c r="B31" s="202"/>
      <c r="C31" s="202"/>
      <c r="D31" s="202"/>
      <c r="E31" s="202"/>
      <c r="F31" s="202"/>
      <c r="G31" s="202"/>
      <c r="H31" s="202"/>
      <c r="I31" s="202"/>
      <c r="J31" s="202"/>
      <c r="K31" s="202"/>
      <c r="L31" s="202"/>
      <c r="M31" s="202"/>
      <c r="Q31" s="272"/>
      <c r="R31" s="272"/>
      <c r="S31" s="264"/>
      <c r="T31" s="272"/>
      <c r="U31" s="272"/>
      <c r="V31" s="264"/>
      <c r="W31" s="264"/>
      <c r="X31" s="270"/>
      <c r="Y31" s="270"/>
      <c r="Z31" s="270"/>
      <c r="AA31" s="270"/>
      <c r="AB31" s="270"/>
      <c r="AC31" s="270"/>
      <c r="AD31" s="264"/>
    </row>
    <row r="32" spans="17:29" s="201" customFormat="1" ht="15" customHeight="1">
      <c r="Q32" s="480" t="s">
        <v>245</v>
      </c>
      <c r="R32" s="480"/>
      <c r="S32" s="266"/>
      <c r="T32" s="480" t="s">
        <v>246</v>
      </c>
      <c r="U32" s="480"/>
      <c r="X32" s="480" t="s">
        <v>166</v>
      </c>
      <c r="Y32" s="480"/>
      <c r="Z32" s="480"/>
      <c r="AA32" s="480"/>
      <c r="AB32" s="480"/>
      <c r="AC32" s="480"/>
    </row>
    <row r="33" spans="1:29" s="201" customFormat="1" ht="15" customHeight="1">
      <c r="A33" s="216" t="s">
        <v>260</v>
      </c>
      <c r="B33" s="268"/>
      <c r="C33" s="268"/>
      <c r="D33" s="268"/>
      <c r="E33" s="268"/>
      <c r="F33" s="268"/>
      <c r="G33" s="268"/>
      <c r="H33" s="268"/>
      <c r="I33" s="268"/>
      <c r="J33" s="268"/>
      <c r="K33" s="268"/>
      <c r="L33" s="268"/>
      <c r="M33" s="268"/>
      <c r="N33" s="268"/>
      <c r="O33" s="268"/>
      <c r="P33" s="268"/>
      <c r="Q33" s="473"/>
      <c r="R33" s="473"/>
      <c r="S33" s="202"/>
      <c r="T33" s="473"/>
      <c r="U33" s="473"/>
      <c r="V33" s="202"/>
      <c r="W33" s="202"/>
      <c r="X33" s="482"/>
      <c r="Y33" s="482"/>
      <c r="Z33" s="482"/>
      <c r="AA33" s="482"/>
      <c r="AB33" s="482"/>
      <c r="AC33" s="482"/>
    </row>
    <row r="34" s="201" customFormat="1" ht="9.75" customHeight="1"/>
    <row r="35" spans="17:29" s="201" customFormat="1" ht="15" customHeight="1">
      <c r="Q35" s="480" t="s">
        <v>245</v>
      </c>
      <c r="R35" s="480"/>
      <c r="S35" s="266"/>
      <c r="T35" s="480" t="s">
        <v>246</v>
      </c>
      <c r="U35" s="480"/>
      <c r="X35" s="480" t="s">
        <v>166</v>
      </c>
      <c r="Y35" s="480"/>
      <c r="Z35" s="480"/>
      <c r="AA35" s="480"/>
      <c r="AB35" s="480"/>
      <c r="AC35" s="480"/>
    </row>
    <row r="36" spans="1:29" s="201" customFormat="1" ht="15" customHeight="1">
      <c r="A36" s="216" t="s">
        <v>261</v>
      </c>
      <c r="B36" s="268"/>
      <c r="C36" s="268"/>
      <c r="D36" s="268"/>
      <c r="E36" s="268"/>
      <c r="F36" s="268"/>
      <c r="G36" s="268"/>
      <c r="H36" s="268"/>
      <c r="I36" s="268"/>
      <c r="J36" s="268"/>
      <c r="K36" s="268"/>
      <c r="L36" s="268"/>
      <c r="M36" s="268"/>
      <c r="N36" s="268"/>
      <c r="O36" s="268"/>
      <c r="P36" s="268"/>
      <c r="Q36" s="473"/>
      <c r="R36" s="473"/>
      <c r="S36" s="202"/>
      <c r="T36" s="473"/>
      <c r="U36" s="473"/>
      <c r="V36" s="202"/>
      <c r="W36" s="202"/>
      <c r="X36" s="482"/>
      <c r="Y36" s="482"/>
      <c r="Z36" s="482"/>
      <c r="AA36" s="482"/>
      <c r="AB36" s="482"/>
      <c r="AC36" s="482"/>
    </row>
    <row r="37" s="201" customFormat="1" ht="9.75" customHeight="1"/>
    <row r="38" spans="17:29" s="201" customFormat="1" ht="15" customHeight="1">
      <c r="Q38" s="480" t="s">
        <v>245</v>
      </c>
      <c r="R38" s="480"/>
      <c r="S38" s="266"/>
      <c r="T38" s="480" t="s">
        <v>246</v>
      </c>
      <c r="U38" s="480"/>
      <c r="X38" s="480" t="s">
        <v>166</v>
      </c>
      <c r="Y38" s="480"/>
      <c r="Z38" s="480"/>
      <c r="AA38" s="480"/>
      <c r="AB38" s="480"/>
      <c r="AC38" s="480"/>
    </row>
    <row r="39" spans="1:29" s="201" customFormat="1" ht="15" customHeight="1">
      <c r="A39" s="216" t="s">
        <v>264</v>
      </c>
      <c r="B39" s="268"/>
      <c r="C39" s="268"/>
      <c r="D39" s="268"/>
      <c r="E39" s="268"/>
      <c r="F39" s="268"/>
      <c r="G39" s="268"/>
      <c r="H39" s="268"/>
      <c r="I39" s="268"/>
      <c r="J39" s="268"/>
      <c r="K39" s="268"/>
      <c r="L39" s="268"/>
      <c r="M39" s="268"/>
      <c r="N39" s="268"/>
      <c r="O39" s="268"/>
      <c r="P39" s="268"/>
      <c r="Q39" s="473"/>
      <c r="R39" s="473"/>
      <c r="S39" s="202"/>
      <c r="T39" s="473"/>
      <c r="U39" s="473"/>
      <c r="V39" s="202"/>
      <c r="W39" s="202"/>
      <c r="X39" s="482"/>
      <c r="Y39" s="482"/>
      <c r="Z39" s="482"/>
      <c r="AA39" s="482"/>
      <c r="AB39" s="482"/>
      <c r="AC39" s="482"/>
    </row>
    <row r="40" s="201" customFormat="1" ht="15" customHeight="1"/>
    <row r="41" s="201" customFormat="1" ht="19.5" customHeight="1">
      <c r="A41" s="266" t="s">
        <v>256</v>
      </c>
    </row>
    <row r="42" s="201" customFormat="1" ht="6" customHeight="1">
      <c r="A42" s="266"/>
    </row>
    <row r="43" spans="1:29" s="276" customFormat="1" ht="19.5" customHeight="1">
      <c r="A43" s="278" t="s">
        <v>257</v>
      </c>
      <c r="B43" s="278"/>
      <c r="C43" s="278"/>
      <c r="D43" s="278"/>
      <c r="E43" s="279"/>
      <c r="F43" s="278"/>
      <c r="G43" s="278" t="s">
        <v>258</v>
      </c>
      <c r="H43" s="278"/>
      <c r="I43" s="278"/>
      <c r="J43" s="278"/>
      <c r="K43" s="279"/>
      <c r="L43" s="278"/>
      <c r="M43" s="278" t="s">
        <v>259</v>
      </c>
      <c r="N43" s="278"/>
      <c r="O43" s="278"/>
      <c r="P43" s="278"/>
      <c r="Q43" s="278"/>
      <c r="R43" s="278"/>
      <c r="S43" s="278"/>
      <c r="T43" s="278"/>
      <c r="U43" s="483"/>
      <c r="V43" s="483"/>
      <c r="W43" s="483"/>
      <c r="X43" s="483"/>
      <c r="Y43" s="483"/>
      <c r="Z43" s="483"/>
      <c r="AA43" s="483"/>
      <c r="AB43" s="483"/>
      <c r="AC43" s="483"/>
    </row>
    <row r="44" spans="1:29" s="201" customFormat="1" ht="19.5" customHeight="1">
      <c r="A44" s="483"/>
      <c r="B44" s="483"/>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row>
    <row r="45" s="201" customFormat="1" ht="15" customHeight="1"/>
    <row r="46" spans="1:29" s="201" customFormat="1" ht="15" customHeight="1">
      <c r="A46" s="266" t="s">
        <v>253</v>
      </c>
      <c r="J46" s="281"/>
      <c r="K46" s="281"/>
      <c r="L46" s="493"/>
      <c r="M46" s="493"/>
      <c r="O46" s="474"/>
      <c r="P46" s="474"/>
      <c r="Q46" s="474"/>
      <c r="R46" s="474"/>
      <c r="S46" s="474"/>
      <c r="T46" s="474"/>
      <c r="U46" s="474"/>
      <c r="V46" s="474"/>
      <c r="W46" s="474"/>
      <c r="X46" s="474"/>
      <c r="Y46" s="474"/>
      <c r="Z46" s="474"/>
      <c r="AA46" s="474"/>
      <c r="AB46" s="474"/>
      <c r="AC46" s="474"/>
    </row>
    <row r="47" spans="15:29" s="201" customFormat="1" ht="27" customHeight="1">
      <c r="O47" s="481" t="s">
        <v>265</v>
      </c>
      <c r="P47" s="481"/>
      <c r="Q47" s="481"/>
      <c r="R47" s="481"/>
      <c r="S47" s="481"/>
      <c r="T47" s="481"/>
      <c r="U47" s="481"/>
      <c r="V47" s="481"/>
      <c r="W47" s="481"/>
      <c r="X47" s="481"/>
      <c r="Y47" s="481"/>
      <c r="Z47" s="481"/>
      <c r="AA47" s="481"/>
      <c r="AB47" s="481"/>
      <c r="AC47" s="481"/>
    </row>
    <row r="48" spans="1:29" s="201" customFormat="1" ht="36.75" customHeight="1">
      <c r="A48" s="471" t="s">
        <v>255</v>
      </c>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row>
    <row r="49" s="201" customFormat="1" ht="15" customHeight="1"/>
    <row r="50" s="201" customFormat="1" ht="15" customHeight="1"/>
    <row r="51" s="201" customFormat="1" ht="15" customHeight="1"/>
    <row r="52" s="201" customFormat="1" ht="15" customHeight="1"/>
    <row r="53" s="201" customFormat="1" ht="15" customHeight="1"/>
    <row r="54" s="201" customFormat="1" ht="15" customHeight="1"/>
    <row r="55" s="201" customFormat="1" ht="15" customHeight="1"/>
    <row r="56" s="201" customFormat="1" ht="15" customHeight="1"/>
    <row r="57" s="201" customFormat="1" ht="15" customHeight="1"/>
    <row r="58" s="201" customFormat="1" ht="15" customHeight="1"/>
    <row r="59" s="201" customFormat="1" ht="15" customHeight="1"/>
    <row r="60" s="201" customFormat="1" ht="15" customHeight="1"/>
    <row r="61" s="201" customFormat="1" ht="15" customHeight="1"/>
    <row r="62" s="201" customFormat="1" ht="15" customHeight="1"/>
    <row r="63" s="201" customFormat="1" ht="15" customHeight="1"/>
    <row r="64" s="201" customFormat="1" ht="15" customHeight="1"/>
    <row r="65" spans="5:18" ht="12" customHeight="1" hidden="1">
      <c r="E65" s="20"/>
      <c r="J65" s="12"/>
      <c r="K65" s="247"/>
      <c r="L65" s="12"/>
      <c r="M65" s="14"/>
      <c r="N65" s="14"/>
      <c r="P65" s="14"/>
      <c r="R65" s="89"/>
    </row>
    <row r="66" spans="1:25" ht="14.25" hidden="1">
      <c r="A66" s="35">
        <v>1</v>
      </c>
      <c r="B66" s="33" t="str">
        <f>'Rapport financier'!B167</f>
        <v>Assomption-de-la-Vierge-Marie</v>
      </c>
      <c r="C66" s="33"/>
      <c r="D66" s="33"/>
      <c r="E66" s="33"/>
      <c r="F66" s="33"/>
      <c r="G66" s="33"/>
      <c r="H66" s="33"/>
      <c r="I66" s="33"/>
      <c r="J66" s="247"/>
      <c r="R66" s="247">
        <f>'Rapport financier'!K167</f>
        <v>106</v>
      </c>
      <c r="S66" s="12"/>
      <c r="T66" s="14"/>
      <c r="U66" s="14"/>
      <c r="W66" s="14"/>
      <c r="Y66" s="89"/>
    </row>
    <row r="67" spans="1:31" ht="14.25" hidden="1">
      <c r="A67" s="35">
        <v>2</v>
      </c>
      <c r="B67" s="33" t="str">
        <f>'Rapport financier'!B168</f>
        <v>Bienheureux-Jean-XXIII</v>
      </c>
      <c r="C67" s="33"/>
      <c r="D67" s="33"/>
      <c r="E67" s="33"/>
      <c r="F67" s="33"/>
      <c r="G67" s="33"/>
      <c r="H67" s="33"/>
      <c r="I67" s="33"/>
      <c r="J67" s="247"/>
      <c r="R67" s="247">
        <f>'Rapport financier'!K168</f>
        <v>96</v>
      </c>
      <c r="S67" s="12"/>
      <c r="T67" s="20" t="s">
        <v>38</v>
      </c>
      <c r="U67" s="107">
        <v>1</v>
      </c>
      <c r="W67" s="107">
        <v>1</v>
      </c>
      <c r="X67" s="343"/>
      <c r="Y67" s="343"/>
      <c r="Z67" s="59" t="s">
        <v>116</v>
      </c>
      <c r="AE67" s="59" t="s">
        <v>254</v>
      </c>
    </row>
    <row r="68" spans="1:26" ht="14.25" hidden="1">
      <c r="A68" s="35">
        <v>3</v>
      </c>
      <c r="B68" s="33" t="str">
        <f>'Rapport financier'!B169</f>
        <v>Bienheureux-Louis-Zéphirin-Moreau</v>
      </c>
      <c r="C68" s="33"/>
      <c r="D68" s="33"/>
      <c r="E68" s="33"/>
      <c r="F68" s="33"/>
      <c r="G68" s="33"/>
      <c r="H68" s="33"/>
      <c r="I68" s="33"/>
      <c r="J68" s="247"/>
      <c r="R68" s="247">
        <f>'Rapport financier'!K169</f>
        <v>101</v>
      </c>
      <c r="S68" s="12"/>
      <c r="T68" s="20" t="s">
        <v>54</v>
      </c>
      <c r="U68" s="107">
        <v>2</v>
      </c>
      <c r="W68" s="107">
        <v>2</v>
      </c>
      <c r="X68" s="343"/>
      <c r="Y68" s="343"/>
      <c r="Z68" s="59" t="s">
        <v>117</v>
      </c>
    </row>
    <row r="69" spans="1:25" ht="14.25" hidden="1">
      <c r="A69" s="35">
        <v>4</v>
      </c>
      <c r="B69" s="33" t="str">
        <f>'Rapport financier'!B170</f>
        <v>Bienheureux-François-de-Laval</v>
      </c>
      <c r="C69" s="33"/>
      <c r="D69" s="33"/>
      <c r="E69" s="33"/>
      <c r="F69" s="33"/>
      <c r="G69" s="33"/>
      <c r="H69" s="33"/>
      <c r="I69" s="33"/>
      <c r="J69" s="247"/>
      <c r="R69" s="247">
        <f>'Rapport financier'!K170</f>
        <v>102</v>
      </c>
      <c r="S69" s="12"/>
      <c r="T69" s="14"/>
      <c r="U69" s="107">
        <v>3</v>
      </c>
      <c r="W69" s="107">
        <v>3</v>
      </c>
      <c r="X69" s="343"/>
      <c r="Y69" s="343"/>
    </row>
    <row r="70" spans="1:25" ht="14.25" hidden="1">
      <c r="A70" s="35">
        <v>5</v>
      </c>
      <c r="B70" s="33" t="str">
        <f>'Rapport financier'!B171</f>
        <v>Bon-Pasteur</v>
      </c>
      <c r="C70" s="33"/>
      <c r="D70" s="33"/>
      <c r="E70" s="33"/>
      <c r="F70" s="33"/>
      <c r="G70" s="33"/>
      <c r="H70" s="33"/>
      <c r="I70" s="33"/>
      <c r="J70" s="247"/>
      <c r="R70" s="247">
        <f>'Rapport financier'!K171</f>
        <v>88</v>
      </c>
      <c r="S70" s="12"/>
      <c r="T70" s="14"/>
      <c r="U70" s="107">
        <v>4</v>
      </c>
      <c r="W70" s="107">
        <v>4</v>
      </c>
      <c r="X70" s="343">
        <f>'Rapport financier'!Q170</f>
        <v>2018</v>
      </c>
      <c r="Y70" s="343"/>
    </row>
    <row r="71" spans="1:25" ht="14.25" hidden="1">
      <c r="A71" s="35">
        <v>6</v>
      </c>
      <c r="B71" s="33" t="str">
        <f>'Rapport financier'!B172</f>
        <v>St-Christophe d'Arthabaska</v>
      </c>
      <c r="C71" s="33"/>
      <c r="D71" s="33"/>
      <c r="E71" s="33"/>
      <c r="F71" s="33"/>
      <c r="G71" s="33"/>
      <c r="H71" s="33"/>
      <c r="I71" s="33"/>
      <c r="J71" s="247"/>
      <c r="R71" s="247">
        <f>'Rapport financier'!K172</f>
        <v>13</v>
      </c>
      <c r="S71" s="12"/>
      <c r="T71" s="14"/>
      <c r="U71" s="107">
        <v>5</v>
      </c>
      <c r="W71" s="107">
        <v>5</v>
      </c>
      <c r="X71" s="343">
        <f>'Rapport financier'!Q171</f>
        <v>2019</v>
      </c>
      <c r="Y71" s="343"/>
    </row>
    <row r="72" spans="1:25" ht="14.25" hidden="1">
      <c r="A72" s="35">
        <v>7</v>
      </c>
      <c r="B72" s="33" t="str">
        <f>'Rapport financier'!B173</f>
        <v>Ste-Famille</v>
      </c>
      <c r="C72" s="33"/>
      <c r="D72" s="33"/>
      <c r="E72" s="33"/>
      <c r="F72" s="33"/>
      <c r="G72" s="33"/>
      <c r="H72" s="33"/>
      <c r="I72" s="33"/>
      <c r="J72" s="247"/>
      <c r="R72" s="247">
        <f>'Rapport financier'!K173</f>
        <v>97</v>
      </c>
      <c r="S72" s="12"/>
      <c r="T72" s="14"/>
      <c r="U72" s="107">
        <v>6</v>
      </c>
      <c r="W72" s="107">
        <v>6</v>
      </c>
      <c r="X72" s="343">
        <f>'Rapport financier'!Q172</f>
        <v>2020</v>
      </c>
      <c r="Y72" s="343"/>
    </row>
    <row r="73" spans="1:25" ht="14.25" hidden="1">
      <c r="A73" s="35">
        <v>8</v>
      </c>
      <c r="B73" s="33" t="str">
        <f>'Rapport financier'!B174</f>
        <v>St-François-d'Assise</v>
      </c>
      <c r="C73" s="33"/>
      <c r="D73" s="33"/>
      <c r="E73" s="33"/>
      <c r="F73" s="33"/>
      <c r="G73" s="33"/>
      <c r="H73" s="33"/>
      <c r="I73" s="33"/>
      <c r="J73" s="247"/>
      <c r="R73" s="247">
        <f>'Rapport financier'!K174</f>
        <v>90</v>
      </c>
      <c r="S73" s="12"/>
      <c r="T73" s="14"/>
      <c r="U73" s="107">
        <v>7</v>
      </c>
      <c r="W73" s="107">
        <v>7</v>
      </c>
      <c r="X73" s="343">
        <f>'Rapport financier'!Q173</f>
        <v>2021</v>
      </c>
      <c r="Y73" s="343"/>
    </row>
    <row r="74" spans="1:25" ht="14.25" hidden="1">
      <c r="A74" s="35">
        <v>9</v>
      </c>
      <c r="B74" s="33" t="str">
        <f>'Rapport financier'!B175</f>
        <v>St-François-de-Sales (Odanak)</v>
      </c>
      <c r="C74" s="33"/>
      <c r="D74" s="33"/>
      <c r="E74" s="33"/>
      <c r="F74" s="33"/>
      <c r="G74" s="33"/>
      <c r="H74" s="33"/>
      <c r="I74" s="33"/>
      <c r="J74" s="247"/>
      <c r="R74" s="247">
        <f>'Rapport financier'!K175</f>
        <v>27</v>
      </c>
      <c r="S74" s="12"/>
      <c r="T74" s="14"/>
      <c r="U74" s="107">
        <v>8</v>
      </c>
      <c r="W74" s="107">
        <v>8</v>
      </c>
      <c r="X74" s="343">
        <f>'Rapport financier'!Q174</f>
        <v>2022</v>
      </c>
      <c r="Y74" s="343"/>
    </row>
    <row r="75" spans="1:25" ht="14.25" hidden="1">
      <c r="A75" s="35">
        <v>10</v>
      </c>
      <c r="B75" s="33" t="str">
        <f>'Rapport financier'!B176</f>
        <v>St-François-Xavier</v>
      </c>
      <c r="C75" s="33"/>
      <c r="D75" s="33"/>
      <c r="E75" s="33"/>
      <c r="F75" s="33"/>
      <c r="G75" s="33"/>
      <c r="H75" s="33"/>
      <c r="I75" s="33"/>
      <c r="J75" s="247"/>
      <c r="R75" s="247">
        <f>'Rapport financier'!K176</f>
        <v>107</v>
      </c>
      <c r="S75" s="12"/>
      <c r="T75" s="14"/>
      <c r="U75" s="107">
        <v>9</v>
      </c>
      <c r="W75" s="107">
        <v>9</v>
      </c>
      <c r="X75" s="343">
        <f>'Rapport financier'!Q175</f>
        <v>2023</v>
      </c>
      <c r="Y75" s="343"/>
    </row>
    <row r="76" spans="1:25" ht="14.25" hidden="1">
      <c r="A76" s="35">
        <v>11</v>
      </c>
      <c r="B76" s="33" t="str">
        <f>'Rapport financier'!B177</f>
        <v>St-Frère-André</v>
      </c>
      <c r="C76" s="33"/>
      <c r="D76" s="33"/>
      <c r="E76" s="33"/>
      <c r="F76" s="33"/>
      <c r="G76" s="33"/>
      <c r="H76" s="33"/>
      <c r="I76" s="33"/>
      <c r="J76" s="247"/>
      <c r="R76" s="247">
        <f>'Rapport financier'!K177</f>
        <v>94</v>
      </c>
      <c r="S76" s="12"/>
      <c r="T76" s="14"/>
      <c r="U76" s="107">
        <v>10</v>
      </c>
      <c r="W76" s="107">
        <v>10</v>
      </c>
      <c r="X76" s="343">
        <f>'Rapport financier'!Q176</f>
        <v>2024</v>
      </c>
      <c r="Y76" s="343"/>
    </row>
    <row r="77" spans="1:25" ht="14.25" hidden="1">
      <c r="A77" s="35">
        <v>12</v>
      </c>
      <c r="B77" s="33" t="str">
        <f>'Rapport financier'!B178</f>
        <v>St-Jean-Baptiste (Nicolet)</v>
      </c>
      <c r="C77" s="33"/>
      <c r="D77" s="33"/>
      <c r="E77" s="33"/>
      <c r="F77" s="33"/>
      <c r="G77" s="33"/>
      <c r="H77" s="33"/>
      <c r="I77" s="33"/>
      <c r="J77" s="247"/>
      <c r="R77" s="247">
        <f>'Rapport financier'!K178</f>
        <v>40</v>
      </c>
      <c r="S77" s="12"/>
      <c r="T77" s="14"/>
      <c r="U77" s="107">
        <v>11</v>
      </c>
      <c r="W77" s="107">
        <v>11</v>
      </c>
      <c r="X77" s="343">
        <f>'Rapport financier'!Q177</f>
        <v>2025</v>
      </c>
      <c r="Y77" s="343"/>
    </row>
    <row r="78" spans="1:25" ht="14.25" hidden="1">
      <c r="A78" s="35">
        <v>13</v>
      </c>
      <c r="B78" s="33" t="str">
        <f>'Rapport financier'!B179</f>
        <v>St-Jean-de-Brébeuf </v>
      </c>
      <c r="C78" s="33"/>
      <c r="D78" s="33"/>
      <c r="E78" s="33"/>
      <c r="F78" s="33"/>
      <c r="G78" s="33"/>
      <c r="H78" s="33"/>
      <c r="I78" s="33"/>
      <c r="J78" s="247"/>
      <c r="R78" s="247">
        <f>'Rapport financier'!K179</f>
        <v>86</v>
      </c>
      <c r="S78" s="12"/>
      <c r="T78" s="14"/>
      <c r="U78" s="107">
        <v>12</v>
      </c>
      <c r="W78" s="107">
        <v>12</v>
      </c>
      <c r="X78" s="343">
        <f>'Rapport financier'!Q178</f>
        <v>2026</v>
      </c>
      <c r="Y78" s="343"/>
    </row>
    <row r="79" spans="1:25" ht="14.25" hidden="1">
      <c r="A79" s="35">
        <v>14</v>
      </c>
      <c r="B79" s="33" t="str">
        <f>'Rapport financier'!B180</f>
        <v>St-Louis</v>
      </c>
      <c r="C79" s="33"/>
      <c r="D79" s="33"/>
      <c r="E79" s="33"/>
      <c r="F79" s="33"/>
      <c r="G79" s="33"/>
      <c r="H79" s="33"/>
      <c r="I79" s="33"/>
      <c r="J79" s="247"/>
      <c r="R79" s="247">
        <f>'Rapport financier'!K180</f>
        <v>49</v>
      </c>
      <c r="S79" s="12"/>
      <c r="T79" s="14"/>
      <c r="U79" s="107">
        <v>13</v>
      </c>
      <c r="W79" s="14"/>
      <c r="X79" s="343">
        <f>'Rapport financier'!Q179</f>
        <v>2027</v>
      </c>
      <c r="Y79" s="343"/>
    </row>
    <row r="80" spans="1:25" ht="14.25" hidden="1">
      <c r="A80" s="35">
        <v>15</v>
      </c>
      <c r="B80" s="33" t="str">
        <f>'Rapport financier'!B181</f>
        <v>St-Luc</v>
      </c>
      <c r="C80" s="33"/>
      <c r="D80" s="33"/>
      <c r="E80" s="33"/>
      <c r="F80" s="33"/>
      <c r="G80" s="33"/>
      <c r="H80" s="33"/>
      <c r="I80" s="33"/>
      <c r="J80" s="247"/>
      <c r="R80" s="247">
        <f>'Rapport financier'!K181</f>
        <v>92</v>
      </c>
      <c r="S80" s="12"/>
      <c r="T80" s="14"/>
      <c r="U80" s="107">
        <v>14</v>
      </c>
      <c r="W80" s="14"/>
      <c r="X80" s="343">
        <f>'Rapport financier'!Q180</f>
        <v>2028</v>
      </c>
      <c r="Y80" s="343"/>
    </row>
    <row r="81" spans="1:25" ht="14.25" hidden="1">
      <c r="A81" s="35">
        <v>16</v>
      </c>
      <c r="B81" s="33" t="str">
        <f>'Rapport financier'!B182</f>
        <v>Ste-Marguerite-d'Youville</v>
      </c>
      <c r="C81" s="33"/>
      <c r="D81" s="33"/>
      <c r="E81" s="33"/>
      <c r="F81" s="33"/>
      <c r="G81" s="33"/>
      <c r="H81" s="33"/>
      <c r="I81" s="33"/>
      <c r="J81" s="247"/>
      <c r="R81" s="247">
        <f>'Rapport financier'!K182</f>
        <v>99</v>
      </c>
      <c r="S81" s="12"/>
      <c r="T81" s="14"/>
      <c r="U81" s="107">
        <v>15</v>
      </c>
      <c r="W81" s="14"/>
      <c r="X81" s="343">
        <f>'Rapport financier'!Q181</f>
        <v>2029</v>
      </c>
      <c r="Y81" s="343"/>
    </row>
    <row r="82" spans="1:25" ht="14.25" hidden="1">
      <c r="A82" s="35">
        <v>17</v>
      </c>
      <c r="B82" s="33" t="str">
        <f>'Rapport financier'!B183</f>
        <v>Ste-Marguerite-Bourgeoys</v>
      </c>
      <c r="C82" s="33"/>
      <c r="D82" s="33"/>
      <c r="E82" s="33"/>
      <c r="F82" s="33"/>
      <c r="G82" s="33"/>
      <c r="H82" s="33"/>
      <c r="I82" s="33"/>
      <c r="J82" s="247"/>
      <c r="R82" s="247">
        <f>'Rapport financier'!K183</f>
        <v>91</v>
      </c>
      <c r="S82" s="12"/>
      <c r="T82" s="14"/>
      <c r="U82" s="107">
        <v>16</v>
      </c>
      <c r="W82" s="14"/>
      <c r="X82" s="343">
        <f>'Rapport financier'!Q182</f>
        <v>2030</v>
      </c>
      <c r="Y82" s="343"/>
    </row>
    <row r="83" spans="1:25" ht="14.25" hidden="1">
      <c r="A83" s="35">
        <v>18</v>
      </c>
      <c r="B83" s="33" t="str">
        <f>'Rapport financier'!B184</f>
        <v>St-Michel</v>
      </c>
      <c r="C83" s="33"/>
      <c r="D83" s="33"/>
      <c r="E83" s="33"/>
      <c r="F83" s="33"/>
      <c r="G83" s="33"/>
      <c r="H83" s="33"/>
      <c r="I83" s="33"/>
      <c r="J83" s="247"/>
      <c r="R83" s="247">
        <f>'Rapport financier'!K184</f>
        <v>98</v>
      </c>
      <c r="S83" s="12"/>
      <c r="T83" s="14"/>
      <c r="U83" s="107">
        <v>17</v>
      </c>
      <c r="W83" s="14"/>
      <c r="X83" s="343">
        <f>'Rapport financier'!Q183</f>
        <v>2031</v>
      </c>
      <c r="Y83" s="343"/>
    </row>
    <row r="84" spans="1:25" ht="14.25" hidden="1">
      <c r="A84" s="35">
        <v>19</v>
      </c>
      <c r="B84" s="33" t="str">
        <f>'Rapport financier'!B185</f>
        <v>St-Nicéphore</v>
      </c>
      <c r="C84" s="33"/>
      <c r="D84" s="33"/>
      <c r="E84" s="33"/>
      <c r="F84" s="33"/>
      <c r="G84" s="33"/>
      <c r="H84" s="33"/>
      <c r="I84" s="33"/>
      <c r="J84" s="247"/>
      <c r="R84" s="247">
        <f>'Rapport financier'!K185</f>
        <v>57</v>
      </c>
      <c r="S84" s="12"/>
      <c r="T84" s="14"/>
      <c r="U84" s="107">
        <v>18</v>
      </c>
      <c r="W84" s="14"/>
      <c r="X84" s="343">
        <f>'Rapport financier'!Q184</f>
        <v>2032</v>
      </c>
      <c r="Y84" s="343"/>
    </row>
    <row r="85" spans="1:25" ht="14.25" hidden="1">
      <c r="A85" s="35">
        <v>20</v>
      </c>
      <c r="B85" s="33" t="str">
        <f>'Rapport financier'!B186</f>
        <v>Notre-Dame-de-la-Paix</v>
      </c>
      <c r="C85" s="33"/>
      <c r="D85" s="33"/>
      <c r="E85" s="33"/>
      <c r="F85" s="33"/>
      <c r="G85" s="33"/>
      <c r="H85" s="33"/>
      <c r="I85" s="33"/>
      <c r="J85" s="247"/>
      <c r="R85" s="247">
        <f>'Rapport financier'!K186</f>
        <v>89</v>
      </c>
      <c r="S85" s="12"/>
      <c r="T85" s="14"/>
      <c r="U85" s="107">
        <v>19</v>
      </c>
      <c r="W85" s="14"/>
      <c r="X85" s="343">
        <f>'Rapport financier'!Q185</f>
        <v>2033</v>
      </c>
      <c r="Y85" s="343"/>
    </row>
    <row r="86" spans="1:25" ht="14.25" hidden="1">
      <c r="A86" s="35">
        <v>21</v>
      </c>
      <c r="B86" s="33" t="str">
        <f>'Rapport financier'!B187</f>
        <v>Notre-Dame-de-l'Espérance</v>
      </c>
      <c r="C86" s="33"/>
      <c r="D86" s="33"/>
      <c r="E86" s="33"/>
      <c r="F86" s="33"/>
      <c r="G86" s="33"/>
      <c r="H86" s="33"/>
      <c r="I86" s="33"/>
      <c r="J86" s="247"/>
      <c r="R86" s="247">
        <f>'Rapport financier'!K187</f>
        <v>100</v>
      </c>
      <c r="S86" s="12"/>
      <c r="T86" s="14"/>
      <c r="U86" s="107">
        <v>20</v>
      </c>
      <c r="W86" s="14"/>
      <c r="X86" s="343">
        <f>'Rapport financier'!Q186</f>
        <v>2034</v>
      </c>
      <c r="Y86" s="343"/>
    </row>
    <row r="87" spans="1:25" ht="14.25" hidden="1">
      <c r="A87" s="35">
        <v>22</v>
      </c>
      <c r="B87" s="33" t="str">
        <f>'Rapport financier'!B188</f>
        <v>Notre-Dame-de-Lourdes</v>
      </c>
      <c r="C87" s="33"/>
      <c r="D87" s="33"/>
      <c r="E87" s="33"/>
      <c r="F87" s="33"/>
      <c r="G87" s="33"/>
      <c r="H87" s="33"/>
      <c r="I87" s="33"/>
      <c r="J87" s="247"/>
      <c r="R87" s="247">
        <f>'Rapport financier'!K188</f>
        <v>95</v>
      </c>
      <c r="S87" s="12"/>
      <c r="T87" s="14"/>
      <c r="U87" s="107">
        <v>21</v>
      </c>
      <c r="W87" s="14"/>
      <c r="X87" s="343">
        <f>'Rapport financier'!Q187</f>
        <v>2035</v>
      </c>
      <c r="Y87" s="343"/>
    </row>
    <row r="88" spans="1:25" ht="14.25" hidden="1">
      <c r="A88" s="35">
        <v>23</v>
      </c>
      <c r="B88" s="33" t="str">
        <f>'Rapport financier'!B189</f>
        <v>Notre-Dame-des-Monts</v>
      </c>
      <c r="C88" s="33"/>
      <c r="D88" s="33"/>
      <c r="E88" s="33"/>
      <c r="F88" s="33"/>
      <c r="G88" s="33"/>
      <c r="H88" s="33"/>
      <c r="I88" s="33"/>
      <c r="J88" s="247"/>
      <c r="R88" s="247">
        <f>'Rapport financier'!K189</f>
        <v>103</v>
      </c>
      <c r="S88" s="12"/>
      <c r="T88" s="14"/>
      <c r="U88" s="107">
        <v>22</v>
      </c>
      <c r="W88" s="14"/>
      <c r="X88" s="343">
        <f>'Rapport financier'!Q188</f>
        <v>2036</v>
      </c>
      <c r="Y88" s="343"/>
    </row>
    <row r="89" spans="1:25" ht="14.25" hidden="1">
      <c r="A89" s="35">
        <v>24</v>
      </c>
      <c r="B89" s="33" t="str">
        <f>'Rapport financier'!B190</f>
        <v>St-Paul Apôtre (Chesterville)</v>
      </c>
      <c r="C89" s="33"/>
      <c r="D89" s="33"/>
      <c r="E89" s="33"/>
      <c r="F89" s="33"/>
      <c r="G89" s="33"/>
      <c r="H89" s="33"/>
      <c r="I89" s="33"/>
      <c r="J89" s="247"/>
      <c r="R89" s="247">
        <f>'Rapport financier'!K190</f>
        <v>63</v>
      </c>
      <c r="S89" s="12"/>
      <c r="T89" s="14"/>
      <c r="U89" s="107">
        <v>23</v>
      </c>
      <c r="W89" s="14"/>
      <c r="X89" s="343">
        <f>'Rapport financier'!Q189</f>
        <v>2037</v>
      </c>
      <c r="Y89" s="343"/>
    </row>
    <row r="90" spans="1:25" ht="14.25" hidden="1">
      <c r="A90" s="35">
        <v>25</v>
      </c>
      <c r="B90" s="33" t="str">
        <f>'Rapport financier'!B191</f>
        <v>Sacré-Cœur-de-Jésus</v>
      </c>
      <c r="C90" s="33"/>
      <c r="D90" s="33"/>
      <c r="E90" s="33"/>
      <c r="F90" s="33"/>
      <c r="G90" s="33"/>
      <c r="H90" s="33"/>
      <c r="I90" s="33"/>
      <c r="J90" s="247"/>
      <c r="R90" s="247">
        <f>'Rapport financier'!K191</f>
        <v>104</v>
      </c>
      <c r="S90" s="12"/>
      <c r="T90" s="14"/>
      <c r="U90" s="107">
        <v>24</v>
      </c>
      <c r="W90" s="14"/>
      <c r="X90" s="343">
        <f>'Rapport financier'!Q190</f>
        <v>2038</v>
      </c>
      <c r="Y90" s="343"/>
    </row>
    <row r="91" spans="1:25" ht="14.25" hidden="1">
      <c r="A91" s="35">
        <v>26</v>
      </c>
      <c r="B91" s="33" t="str">
        <f>'Rapport financier'!B192</f>
        <v>St-Jean-Paul II</v>
      </c>
      <c r="C91" s="33"/>
      <c r="D91" s="33"/>
      <c r="E91" s="33"/>
      <c r="F91" s="33"/>
      <c r="G91" s="33"/>
      <c r="H91" s="33"/>
      <c r="I91" s="33"/>
      <c r="J91" s="247"/>
      <c r="R91" s="247">
        <f>'Rapport financier'!K192</f>
        <v>105</v>
      </c>
      <c r="S91" s="12"/>
      <c r="T91" s="14"/>
      <c r="U91" s="107">
        <v>25</v>
      </c>
      <c r="W91" s="14"/>
      <c r="X91" s="343">
        <f>'Rapport financier'!Q191</f>
        <v>2039</v>
      </c>
      <c r="Y91" s="343"/>
    </row>
    <row r="92" spans="1:25" ht="14.25" hidden="1">
      <c r="A92" s="35">
        <v>27</v>
      </c>
      <c r="B92" s="33" t="str">
        <f>'Rapport financier'!B193</f>
        <v>Ste-Victoire</v>
      </c>
      <c r="C92" s="33"/>
      <c r="D92" s="33"/>
      <c r="E92" s="33"/>
      <c r="F92" s="33"/>
      <c r="G92" s="33"/>
      <c r="H92" s="33"/>
      <c r="I92" s="33"/>
      <c r="J92" s="247"/>
      <c r="R92" s="247">
        <f>'Rapport financier'!K193</f>
        <v>93</v>
      </c>
      <c r="S92" s="12"/>
      <c r="T92" s="14"/>
      <c r="U92" s="107">
        <v>26</v>
      </c>
      <c r="W92" s="14"/>
      <c r="X92" s="343">
        <f>'Rapport financier'!Q192</f>
        <v>2040</v>
      </c>
      <c r="Y92" s="343"/>
    </row>
    <row r="93" spans="1:25" ht="14.25" hidden="1">
      <c r="A93" s="35">
        <v>28</v>
      </c>
      <c r="B93" s="33" t="str">
        <f>'Rapport financier'!B194</f>
        <v>Mission St-François</v>
      </c>
      <c r="C93" s="33"/>
      <c r="D93" s="33"/>
      <c r="E93" s="33"/>
      <c r="F93" s="33"/>
      <c r="G93" s="33"/>
      <c r="H93" s="33"/>
      <c r="I93" s="33"/>
      <c r="J93" s="247"/>
      <c r="R93" s="247">
        <f>'Rapport financier'!K194</f>
        <v>400</v>
      </c>
      <c r="S93" s="12"/>
      <c r="T93" s="14"/>
      <c r="U93" s="107">
        <v>27</v>
      </c>
      <c r="W93" s="14"/>
      <c r="X93" s="343"/>
      <c r="Y93" s="343"/>
    </row>
    <row r="94" spans="1:25" ht="14.25" hidden="1">
      <c r="A94" s="35"/>
      <c r="B94" s="33"/>
      <c r="C94" s="33"/>
      <c r="D94" s="33"/>
      <c r="E94" s="33"/>
      <c r="F94" s="33"/>
      <c r="G94" s="33"/>
      <c r="H94" s="33"/>
      <c r="I94" s="33"/>
      <c r="J94" s="247"/>
      <c r="R94" s="247"/>
      <c r="S94" s="12"/>
      <c r="T94" s="14"/>
      <c r="U94" s="107">
        <v>28</v>
      </c>
      <c r="W94" s="14"/>
      <c r="X94" s="343"/>
      <c r="Y94" s="343"/>
    </row>
    <row r="95" spans="1:25" ht="14.25" hidden="1">
      <c r="A95" s="35"/>
      <c r="B95" s="33"/>
      <c r="C95" s="33"/>
      <c r="D95" s="33"/>
      <c r="E95" s="33"/>
      <c r="F95" s="33"/>
      <c r="G95" s="33"/>
      <c r="H95" s="33"/>
      <c r="I95" s="33"/>
      <c r="J95" s="247"/>
      <c r="R95" s="247"/>
      <c r="S95" s="12"/>
      <c r="T95" s="14"/>
      <c r="U95" s="107">
        <v>29</v>
      </c>
      <c r="W95" s="14"/>
      <c r="X95" s="343"/>
      <c r="Y95" s="343"/>
    </row>
    <row r="96" spans="1:25" ht="14.25" hidden="1">
      <c r="A96" s="35"/>
      <c r="B96" s="33"/>
      <c r="C96" s="33"/>
      <c r="D96" s="33"/>
      <c r="E96" s="33"/>
      <c r="F96" s="33"/>
      <c r="G96" s="33"/>
      <c r="H96" s="33"/>
      <c r="I96" s="33"/>
      <c r="J96" s="247"/>
      <c r="R96" s="247"/>
      <c r="S96" s="12"/>
      <c r="T96" s="14"/>
      <c r="U96" s="107">
        <v>30</v>
      </c>
      <c r="W96" s="14"/>
      <c r="Y96" s="89"/>
    </row>
    <row r="97" spans="1:25" ht="14.25" hidden="1">
      <c r="A97" s="35"/>
      <c r="B97" s="33"/>
      <c r="C97" s="33"/>
      <c r="D97" s="33"/>
      <c r="E97" s="33"/>
      <c r="F97" s="33"/>
      <c r="G97" s="33"/>
      <c r="H97" s="33"/>
      <c r="I97" s="33"/>
      <c r="J97" s="247"/>
      <c r="R97" s="247"/>
      <c r="S97" s="12"/>
      <c r="T97" s="14"/>
      <c r="U97" s="107">
        <v>31</v>
      </c>
      <c r="W97" s="14"/>
      <c r="Y97" s="89"/>
    </row>
    <row r="98" spans="10:29" ht="14.25" hidden="1">
      <c r="J98" s="12"/>
      <c r="K98" s="247"/>
      <c r="L98" s="12"/>
      <c r="M98" s="14"/>
      <c r="N98" s="14"/>
      <c r="P98" s="14"/>
      <c r="R98" s="89"/>
      <c r="Y98" s="160"/>
      <c r="AC98" s="34"/>
    </row>
    <row r="99" spans="1:29" ht="14.25">
      <c r="A99" s="35"/>
      <c r="J99" s="12"/>
      <c r="K99" s="247"/>
      <c r="L99" s="12"/>
      <c r="M99" s="14"/>
      <c r="N99" s="14"/>
      <c r="P99" s="14"/>
      <c r="R99" s="89"/>
      <c r="Y99" s="160"/>
      <c r="AC99" s="34"/>
    </row>
    <row r="100" spans="1:29" ht="14.25">
      <c r="A100" s="33"/>
      <c r="J100" s="12"/>
      <c r="K100" s="247"/>
      <c r="L100" s="12"/>
      <c r="M100" s="14"/>
      <c r="N100" s="14"/>
      <c r="P100" s="14"/>
      <c r="R100" s="89"/>
      <c r="Y100" s="160"/>
      <c r="AC100" s="34"/>
    </row>
    <row r="101" spans="1:29" ht="14.25">
      <c r="A101" s="33"/>
      <c r="J101" s="12"/>
      <c r="K101" s="247"/>
      <c r="L101" s="12"/>
      <c r="M101" s="14"/>
      <c r="N101" s="14"/>
      <c r="P101" s="14"/>
      <c r="R101" s="89"/>
      <c r="Y101" s="160"/>
      <c r="AC101" s="34"/>
    </row>
    <row r="102" spans="1:29" ht="14.25">
      <c r="A102" s="33"/>
      <c r="J102" s="12"/>
      <c r="K102" s="247"/>
      <c r="L102" s="12"/>
      <c r="M102" s="14"/>
      <c r="N102" s="14"/>
      <c r="P102" s="14"/>
      <c r="R102" s="89"/>
      <c r="Y102" s="160"/>
      <c r="AC102" s="34"/>
    </row>
    <row r="103" spans="1:29" ht="14.25">
      <c r="A103" s="33"/>
      <c r="J103" s="12"/>
      <c r="K103" s="247"/>
      <c r="L103" s="12"/>
      <c r="M103" s="14"/>
      <c r="N103" s="14"/>
      <c r="P103" s="14"/>
      <c r="R103" s="89"/>
      <c r="Y103" s="160"/>
      <c r="AC103" s="34"/>
    </row>
    <row r="104" spans="1:29" ht="14.25">
      <c r="A104" s="35"/>
      <c r="B104" s="35"/>
      <c r="C104" s="35"/>
      <c r="D104" s="35"/>
      <c r="E104" s="35"/>
      <c r="F104" s="35"/>
      <c r="G104" s="35"/>
      <c r="H104" s="35"/>
      <c r="I104" s="35"/>
      <c r="J104" s="273"/>
      <c r="K104" s="160"/>
      <c r="L104" s="274"/>
      <c r="M104" s="275"/>
      <c r="N104" s="14"/>
      <c r="P104" s="14"/>
      <c r="R104" s="89"/>
      <c r="Y104" s="160"/>
      <c r="AC104" s="34"/>
    </row>
    <row r="105" s="201" customFormat="1" ht="15" customHeight="1"/>
    <row r="106" s="201" customFormat="1" ht="15" customHeight="1"/>
    <row r="107" s="201" customFormat="1" ht="15" customHeight="1"/>
    <row r="108" s="201" customFormat="1" ht="15" customHeight="1"/>
    <row r="109" s="201" customFormat="1" ht="15" customHeight="1"/>
    <row r="110" s="201" customFormat="1" ht="15" customHeight="1"/>
    <row r="111" s="201" customFormat="1" ht="15" customHeight="1"/>
    <row r="112" s="201" customFormat="1" ht="15" customHeight="1"/>
    <row r="113" s="201" customFormat="1" ht="15" customHeight="1"/>
    <row r="114" s="201" customFormat="1" ht="15" customHeight="1"/>
    <row r="115" s="201" customFormat="1" ht="15" customHeight="1"/>
    <row r="116" s="201" customFormat="1" ht="15" customHeight="1"/>
    <row r="117" s="201" customFormat="1" ht="15" customHeight="1"/>
    <row r="118" s="201" customFormat="1" ht="15" customHeight="1"/>
    <row r="119" s="201" customFormat="1" ht="15" customHeight="1"/>
    <row r="120" s="201" customFormat="1" ht="15" customHeight="1"/>
    <row r="121" s="201" customFormat="1" ht="15" customHeight="1"/>
    <row r="122" s="201" customFormat="1" ht="15" customHeight="1"/>
    <row r="123" s="201" customFormat="1" ht="15" customHeight="1"/>
    <row r="124" s="201" customFormat="1" ht="15" customHeight="1"/>
    <row r="125" s="201" customFormat="1" ht="15" customHeight="1"/>
    <row r="126" s="201" customFormat="1" ht="15" customHeight="1"/>
    <row r="127" s="201" customFormat="1" ht="15" customHeight="1"/>
    <row r="128" s="201" customFormat="1" ht="15" customHeight="1"/>
    <row r="129" s="201" customFormat="1" ht="15" customHeight="1"/>
    <row r="130" s="201" customFormat="1" ht="15" customHeight="1"/>
    <row r="131" s="201" customFormat="1" ht="15" customHeight="1"/>
    <row r="132" s="201" customFormat="1" ht="15" customHeight="1"/>
    <row r="133" s="201" customFormat="1" ht="15" customHeight="1"/>
    <row r="134" s="201" customFormat="1" ht="15" customHeight="1"/>
    <row r="135" s="201" customFormat="1" ht="15" customHeight="1"/>
    <row r="136" s="201" customFormat="1" ht="15" customHeight="1"/>
    <row r="137" s="201" customFormat="1" ht="15" customHeight="1"/>
    <row r="138" s="201" customFormat="1" ht="15" customHeight="1"/>
    <row r="139" s="201" customFormat="1" ht="15" customHeight="1"/>
    <row r="140" s="201" customFormat="1" ht="15" customHeight="1"/>
    <row r="141" s="201" customFormat="1" ht="15" customHeight="1"/>
    <row r="142" s="201" customFormat="1" ht="15" customHeight="1"/>
    <row r="143" s="201" customFormat="1" ht="15" customHeight="1"/>
    <row r="144" s="201" customFormat="1" ht="15" customHeight="1"/>
    <row r="145" s="201" customFormat="1" ht="15" customHeight="1"/>
    <row r="146" s="201" customFormat="1" ht="15" customHeight="1"/>
    <row r="147" s="201" customFormat="1" ht="15" customHeight="1"/>
    <row r="148" s="201" customFormat="1" ht="15" customHeight="1"/>
    <row r="149" s="201" customFormat="1" ht="15" customHeight="1"/>
    <row r="150" s="201" customFormat="1" ht="15" customHeight="1"/>
    <row r="151" s="201" customFormat="1" ht="15" customHeight="1"/>
    <row r="152" s="201" customFormat="1" ht="15" customHeight="1"/>
    <row r="153" s="201" customFormat="1" ht="15" customHeight="1"/>
    <row r="154" s="201" customFormat="1" ht="15" customHeight="1"/>
    <row r="155" s="201" customFormat="1" ht="15" customHeight="1"/>
    <row r="156" s="201" customFormat="1" ht="15" customHeight="1"/>
    <row r="157" ht="15" customHeight="1"/>
    <row r="158" ht="15" customHeight="1"/>
    <row r="159" ht="15" customHeight="1"/>
  </sheetData>
  <sheetProtection password="C896" sheet="1" objects="1" scenarios="1"/>
  <mergeCells count="128">
    <mergeCell ref="X39:AC39"/>
    <mergeCell ref="F3:T3"/>
    <mergeCell ref="X91:Y91"/>
    <mergeCell ref="X92:Y92"/>
    <mergeCell ref="Q38:R38"/>
    <mergeCell ref="Q21:R21"/>
    <mergeCell ref="T35:U35"/>
    <mergeCell ref="T36:U36"/>
    <mergeCell ref="B29:M29"/>
    <mergeCell ref="T29:U29"/>
    <mergeCell ref="X93:Y93"/>
    <mergeCell ref="X94:Y94"/>
    <mergeCell ref="A44:AC44"/>
    <mergeCell ref="X85:Y85"/>
    <mergeCell ref="X86:Y86"/>
    <mergeCell ref="X87:Y87"/>
    <mergeCell ref="X88:Y88"/>
    <mergeCell ref="X89:Y89"/>
    <mergeCell ref="X90:Y90"/>
    <mergeCell ref="X69:Y69"/>
    <mergeCell ref="T32:U32"/>
    <mergeCell ref="Q33:R33"/>
    <mergeCell ref="Q28:R28"/>
    <mergeCell ref="L46:M46"/>
    <mergeCell ref="Q36:R36"/>
    <mergeCell ref="Q32:R32"/>
    <mergeCell ref="Q39:R39"/>
    <mergeCell ref="T39:U39"/>
    <mergeCell ref="T14:U14"/>
    <mergeCell ref="X36:AC36"/>
    <mergeCell ref="Q35:R35"/>
    <mergeCell ref="X35:AC35"/>
    <mergeCell ref="B22:M22"/>
    <mergeCell ref="B23:M23"/>
    <mergeCell ref="B24:M24"/>
    <mergeCell ref="Q29:R29"/>
    <mergeCell ref="X29:AC29"/>
    <mergeCell ref="B28:M28"/>
    <mergeCell ref="T13:U13"/>
    <mergeCell ref="Q12:R12"/>
    <mergeCell ref="T17:U17"/>
    <mergeCell ref="T18:U18"/>
    <mergeCell ref="T19:U19"/>
    <mergeCell ref="X15:AC15"/>
    <mergeCell ref="X14:AC14"/>
    <mergeCell ref="Q17:R17"/>
    <mergeCell ref="X16:AC16"/>
    <mergeCell ref="X17:AC17"/>
    <mergeCell ref="T21:U21"/>
    <mergeCell ref="X24:AC24"/>
    <mergeCell ref="Q6:U6"/>
    <mergeCell ref="T7:U7"/>
    <mergeCell ref="T8:U8"/>
    <mergeCell ref="Q13:R13"/>
    <mergeCell ref="T9:U9"/>
    <mergeCell ref="T10:U10"/>
    <mergeCell ref="T11:U11"/>
    <mergeCell ref="T12:U12"/>
    <mergeCell ref="B12:M12"/>
    <mergeCell ref="X67:Y67"/>
    <mergeCell ref="X68:Y68"/>
    <mergeCell ref="X19:AC19"/>
    <mergeCell ref="Q14:R14"/>
    <mergeCell ref="T28:U28"/>
    <mergeCell ref="T33:U33"/>
    <mergeCell ref="X30:AC30"/>
    <mergeCell ref="B14:M14"/>
    <mergeCell ref="X32:AC32"/>
    <mergeCell ref="X33:AC33"/>
    <mergeCell ref="U43:AC43"/>
    <mergeCell ref="T38:U38"/>
    <mergeCell ref="X38:AC38"/>
    <mergeCell ref="Q24:R24"/>
    <mergeCell ref="B13:M13"/>
    <mergeCell ref="X23:AC23"/>
    <mergeCell ref="T15:W15"/>
    <mergeCell ref="X25:AC25"/>
    <mergeCell ref="T22:U22"/>
    <mergeCell ref="Q27:R27"/>
    <mergeCell ref="X27:AC27"/>
    <mergeCell ref="T24:U24"/>
    <mergeCell ref="T27:U27"/>
    <mergeCell ref="Q10:R10"/>
    <mergeCell ref="Q11:R11"/>
    <mergeCell ref="Q18:R18"/>
    <mergeCell ref="Q20:R20"/>
    <mergeCell ref="X20:AC20"/>
    <mergeCell ref="T23:U23"/>
    <mergeCell ref="X80:Y80"/>
    <mergeCell ref="X76:Y76"/>
    <mergeCell ref="X77:Y77"/>
    <mergeCell ref="X10:AC10"/>
    <mergeCell ref="X11:AC11"/>
    <mergeCell ref="X12:AC12"/>
    <mergeCell ref="X13:AC13"/>
    <mergeCell ref="O47:AC47"/>
    <mergeCell ref="X70:Y70"/>
    <mergeCell ref="X28:AC28"/>
    <mergeCell ref="X9:AC9"/>
    <mergeCell ref="X78:Y78"/>
    <mergeCell ref="X74:Y74"/>
    <mergeCell ref="X75:Y75"/>
    <mergeCell ref="X21:AC21"/>
    <mergeCell ref="T20:U20"/>
    <mergeCell ref="X18:AC18"/>
    <mergeCell ref="X71:Y71"/>
    <mergeCell ref="X72:Y72"/>
    <mergeCell ref="X22:AC22"/>
    <mergeCell ref="A1:AC1"/>
    <mergeCell ref="X3:AC3"/>
    <mergeCell ref="M5:O5"/>
    <mergeCell ref="X7:AC7"/>
    <mergeCell ref="X81:Y81"/>
    <mergeCell ref="X82:Y82"/>
    <mergeCell ref="Q7:R7"/>
    <mergeCell ref="Q8:R8"/>
    <mergeCell ref="X8:AC8"/>
    <mergeCell ref="Q9:R9"/>
    <mergeCell ref="X84:Y84"/>
    <mergeCell ref="A48:AC48"/>
    <mergeCell ref="X95:Y95"/>
    <mergeCell ref="X83:Y83"/>
    <mergeCell ref="X79:Y79"/>
    <mergeCell ref="Q19:R19"/>
    <mergeCell ref="Q22:R22"/>
    <mergeCell ref="Q23:R23"/>
    <mergeCell ref="O46:AC46"/>
    <mergeCell ref="X73:Y73"/>
  </mergeCells>
  <dataValidations count="6">
    <dataValidation type="list" allowBlank="1" showInputMessage="1" showErrorMessage="1" sqref="M5:O5">
      <formula1>$X$70:$X$92</formula1>
    </dataValidation>
    <dataValidation type="list" allowBlank="1" showInputMessage="1" showErrorMessage="1" sqref="J46">
      <formula1>$U$67:$U$97</formula1>
    </dataValidation>
    <dataValidation type="list" allowBlank="1" showInputMessage="1" showErrorMessage="1" sqref="K46">
      <formula1>$W$67:$W$78</formula1>
    </dataValidation>
    <dataValidation type="list" allowBlank="1" showInputMessage="1" showErrorMessage="1" sqref="E43 T8:U14 Q8:R14 T18:U24 Q18:R24 T39:U39 Q39:R39 T36:U36 Q36:R36 T33:U33 T28:U29 Q28:R29 Q33:R33 K43">
      <formula1>$AE$66:$AE$67</formula1>
    </dataValidation>
    <dataValidation type="list" allowBlank="1" showInputMessage="1" showErrorMessage="1" sqref="F3:T3">
      <formula1>$B$66:$B$93</formula1>
    </dataValidation>
    <dataValidation type="list" allowBlank="1" showInputMessage="1" showErrorMessage="1" sqref="L46:M46">
      <formula1>$X$70:$X$92</formula1>
    </dataValidation>
  </dataValidations>
  <printOptions/>
  <pageMargins left="0.69" right="0.7" top="0.6" bottom="0.6" header="0.46" footer="0.45"/>
  <pageSetup horizontalDpi="600" verticalDpi="600" orientation="portrait" scale="95" r:id="rId4"/>
  <drawing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Henri Malenfant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 Malenfant</dc:creator>
  <cp:keywords/>
  <dc:description/>
  <cp:lastModifiedBy>mc</cp:lastModifiedBy>
  <cp:lastPrinted>2016-01-12T21:07:15Z</cp:lastPrinted>
  <dcterms:created xsi:type="dcterms:W3CDTF">1998-09-03T18:49:50Z</dcterms:created>
  <dcterms:modified xsi:type="dcterms:W3CDTF">2019-04-08T19:51:41Z</dcterms:modified>
  <cp:category/>
  <cp:version/>
  <cp:contentType/>
  <cp:contentStatus/>
</cp:coreProperties>
</file>